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295" yWindow="150" windowWidth="11175" windowHeight="6330"/>
  </bookViews>
  <sheets>
    <sheet name="Sheet2" sheetId="9" r:id="rId1"/>
  </sheets>
  <calcPr calcId="124519"/>
</workbook>
</file>

<file path=xl/calcChain.xml><?xml version="1.0" encoding="utf-8"?>
<calcChain xmlns="http://schemas.openxmlformats.org/spreadsheetml/2006/main">
  <c r="AF47" i="9"/>
  <c r="AG52"/>
  <c r="AF52"/>
  <c r="AH52"/>
  <c r="C43"/>
  <c r="E43"/>
  <c r="G43" s="1"/>
  <c r="F43"/>
  <c r="H43"/>
  <c r="J43" s="1"/>
  <c r="I43"/>
  <c r="K43"/>
  <c r="L43"/>
  <c r="M43" s="1"/>
  <c r="N43"/>
  <c r="O43"/>
  <c r="P43"/>
  <c r="Q43"/>
  <c r="S43" s="1"/>
  <c r="R43"/>
  <c r="T43"/>
  <c r="V43" s="1"/>
  <c r="U43"/>
  <c r="W43"/>
  <c r="X43"/>
  <c r="Y43" s="1"/>
  <c r="Z43"/>
  <c r="AA43"/>
  <c r="AB43"/>
  <c r="AC43"/>
  <c r="AE43" s="1"/>
  <c r="AD43"/>
  <c r="AI43"/>
  <c r="AJ43"/>
  <c r="AP43"/>
  <c r="AO43"/>
  <c r="AL37" s="1"/>
  <c r="AN43"/>
  <c r="AP39"/>
  <c r="AP40"/>
  <c r="AP41"/>
  <c r="AP42"/>
  <c r="AP38"/>
  <c r="S26"/>
  <c r="AO32"/>
  <c r="AN32"/>
  <c r="AL25" s="1"/>
  <c r="AK16"/>
  <c r="AK17"/>
  <c r="AK18"/>
  <c r="AK19"/>
  <c r="AK20"/>
  <c r="AK21"/>
  <c r="AK15"/>
  <c r="AH7"/>
  <c r="AH8"/>
  <c r="AH9"/>
  <c r="AH10"/>
  <c r="AH11"/>
  <c r="AK31"/>
  <c r="AJ32"/>
  <c r="AI32"/>
  <c r="AP27"/>
  <c r="AP28"/>
  <c r="AP29"/>
  <c r="AP30"/>
  <c r="AP26"/>
  <c r="AP32" s="1"/>
  <c r="AK30"/>
  <c r="S25"/>
  <c r="AD16"/>
  <c r="AD17"/>
  <c r="AD18"/>
  <c r="AD15"/>
  <c r="AO23"/>
  <c r="AN23"/>
  <c r="AP16"/>
  <c r="AP17"/>
  <c r="AP18"/>
  <c r="AP15"/>
  <c r="J8"/>
  <c r="J10"/>
  <c r="J7"/>
  <c r="S9"/>
  <c r="S10"/>
  <c r="P9"/>
  <c r="P10"/>
  <c r="M10"/>
  <c r="G10"/>
  <c r="D10"/>
  <c r="X23"/>
  <c r="W23"/>
  <c r="T23"/>
  <c r="U23"/>
  <c r="J35"/>
  <c r="M35"/>
  <c r="Y21"/>
  <c r="J18"/>
  <c r="M18"/>
  <c r="S21"/>
  <c r="V21"/>
  <c r="Y8"/>
  <c r="V8"/>
  <c r="S7"/>
  <c r="P7"/>
  <c r="M8"/>
  <c r="M7"/>
  <c r="G8"/>
  <c r="G7"/>
  <c r="D8"/>
  <c r="D7"/>
  <c r="S16"/>
  <c r="P16"/>
  <c r="S19"/>
  <c r="P19"/>
  <c r="P21"/>
  <c r="G21"/>
  <c r="D21"/>
  <c r="S20"/>
  <c r="P20"/>
  <c r="AJ23"/>
  <c r="AI23"/>
  <c r="AF14" s="1"/>
  <c r="AC23"/>
  <c r="AB23"/>
  <c r="AG12"/>
  <c r="AF12"/>
  <c r="AH6"/>
  <c r="X36"/>
  <c r="S35"/>
  <c r="P35"/>
  <c r="AK29"/>
  <c r="AK28"/>
  <c r="AK27"/>
  <c r="AK26"/>
  <c r="AK32" s="1"/>
  <c r="Y18"/>
  <c r="V18"/>
  <c r="AK41"/>
  <c r="AK40"/>
  <c r="AK39"/>
  <c r="AK38"/>
  <c r="AK43" s="1"/>
  <c r="G35"/>
  <c r="D35"/>
  <c r="Y15"/>
  <c r="V15"/>
  <c r="Y28"/>
  <c r="V28"/>
  <c r="M28"/>
  <c r="J28"/>
  <c r="G28"/>
  <c r="D28"/>
  <c r="Y34"/>
  <c r="V34"/>
  <c r="Y16"/>
  <c r="V16"/>
  <c r="AE27"/>
  <c r="AB27"/>
  <c r="Y17"/>
  <c r="V17"/>
  <c r="AM12"/>
  <c r="AL12"/>
  <c r="AK49"/>
  <c r="AH51"/>
  <c r="AH48"/>
  <c r="AE48"/>
  <c r="AE51"/>
  <c r="AB49"/>
  <c r="Y48"/>
  <c r="Y51"/>
  <c r="V51"/>
  <c r="V48"/>
  <c r="S48"/>
  <c r="S51"/>
  <c r="P51"/>
  <c r="P48"/>
  <c r="M48"/>
  <c r="M49"/>
  <c r="J49"/>
  <c r="J48"/>
  <c r="G49"/>
  <c r="G48"/>
  <c r="D49"/>
  <c r="D48"/>
  <c r="AN10"/>
  <c r="AN8"/>
  <c r="AN9"/>
  <c r="AN7"/>
  <c r="AN6"/>
  <c r="AE40"/>
  <c r="AB40"/>
  <c r="Y39"/>
  <c r="Y42"/>
  <c r="V42"/>
  <c r="V39"/>
  <c r="S41"/>
  <c r="P41"/>
  <c r="M40"/>
  <c r="M41"/>
  <c r="J41"/>
  <c r="J40"/>
  <c r="G39"/>
  <c r="G42"/>
  <c r="D42"/>
  <c r="D39"/>
  <c r="T12"/>
  <c r="U12"/>
  <c r="W12"/>
  <c r="X12"/>
  <c r="Y33"/>
  <c r="Y32"/>
  <c r="Y31"/>
  <c r="Y30"/>
  <c r="Y29"/>
  <c r="V33"/>
  <c r="V32"/>
  <c r="V31"/>
  <c r="V30"/>
  <c r="V29"/>
  <c r="S27"/>
  <c r="S24"/>
  <c r="S23"/>
  <c r="S17"/>
  <c r="P27"/>
  <c r="P24"/>
  <c r="P23"/>
  <c r="P17"/>
  <c r="M30"/>
  <c r="M29"/>
  <c r="M24"/>
  <c r="M23"/>
  <c r="M19"/>
  <c r="J30"/>
  <c r="J29"/>
  <c r="J24"/>
  <c r="J23"/>
  <c r="J19"/>
  <c r="G18"/>
  <c r="G30"/>
  <c r="G29"/>
  <c r="G27"/>
  <c r="G24"/>
  <c r="G23"/>
  <c r="G19"/>
  <c r="G17"/>
  <c r="G16"/>
  <c r="G15"/>
  <c r="D17"/>
  <c r="D18"/>
  <c r="D19"/>
  <c r="D23"/>
  <c r="D24"/>
  <c r="D27"/>
  <c r="D29"/>
  <c r="D30"/>
  <c r="D16"/>
  <c r="D15"/>
  <c r="W36"/>
  <c r="U36"/>
  <c r="T36"/>
  <c r="R36"/>
  <c r="Q36"/>
  <c r="O36"/>
  <c r="L36"/>
  <c r="K36"/>
  <c r="I36"/>
  <c r="H36"/>
  <c r="F36"/>
  <c r="E36"/>
  <c r="C36"/>
  <c r="B36"/>
  <c r="AJ52"/>
  <c r="AI52"/>
  <c r="AD52"/>
  <c r="AC52"/>
  <c r="AA52"/>
  <c r="Z52"/>
  <c r="X52"/>
  <c r="W52"/>
  <c r="U52"/>
  <c r="T52"/>
  <c r="R52"/>
  <c r="Q52"/>
  <c r="O52"/>
  <c r="N52"/>
  <c r="L52"/>
  <c r="K52"/>
  <c r="I52"/>
  <c r="H52"/>
  <c r="F52"/>
  <c r="E52"/>
  <c r="C52"/>
  <c r="B52"/>
  <c r="B43"/>
  <c r="D43" s="1"/>
  <c r="AD36"/>
  <c r="AC36"/>
  <c r="AA36"/>
  <c r="Z36"/>
  <c r="R12"/>
  <c r="Q12"/>
  <c r="O12"/>
  <c r="N12"/>
  <c r="L12"/>
  <c r="K12"/>
  <c r="I12"/>
  <c r="H12"/>
  <c r="F12"/>
  <c r="E12"/>
  <c r="C12"/>
  <c r="B12"/>
  <c r="AP23" l="1"/>
  <c r="AL14"/>
  <c r="Z14"/>
  <c r="AK23"/>
  <c r="AD23"/>
  <c r="Y12"/>
  <c r="V12"/>
  <c r="Y23"/>
  <c r="V23"/>
  <c r="T5"/>
  <c r="AF25"/>
  <c r="W5"/>
  <c r="AF37"/>
  <c r="AI5"/>
  <c r="H14"/>
  <c r="Z5"/>
  <c r="AH12"/>
  <c r="AK52"/>
  <c r="Z47"/>
  <c r="AC25"/>
  <c r="AE36"/>
  <c r="Y36"/>
  <c r="AN12"/>
  <c r="AC47"/>
  <c r="Y52"/>
  <c r="K47"/>
  <c r="G52"/>
  <c r="AB52"/>
  <c r="J52"/>
  <c r="M36"/>
  <c r="E14"/>
  <c r="V36"/>
  <c r="P12"/>
  <c r="J12"/>
  <c r="B5"/>
  <c r="Z25"/>
  <c r="W14"/>
  <c r="T14"/>
  <c r="Q14"/>
  <c r="B14"/>
  <c r="V52"/>
  <c r="P52"/>
  <c r="D52"/>
  <c r="S52"/>
  <c r="S12"/>
  <c r="AI47"/>
  <c r="M52"/>
  <c r="T25"/>
  <c r="M12"/>
  <c r="AB36"/>
  <c r="S36"/>
  <c r="J36"/>
  <c r="K14"/>
  <c r="G36"/>
  <c r="D36"/>
  <c r="AE52"/>
  <c r="W47"/>
  <c r="T47"/>
  <c r="N47"/>
  <c r="T38"/>
  <c r="W25"/>
  <c r="H38"/>
  <c r="G12"/>
  <c r="D12"/>
  <c r="E47"/>
  <c r="Q47"/>
  <c r="E5"/>
  <c r="Q5"/>
  <c r="H5"/>
  <c r="K38"/>
  <c r="W38"/>
  <c r="H47"/>
  <c r="K5"/>
  <c r="N5"/>
  <c r="B38"/>
  <c r="E38"/>
  <c r="N38"/>
  <c r="Q38"/>
  <c r="Z38"/>
  <c r="AC38"/>
  <c r="B47"/>
  <c r="N36"/>
  <c r="P36" s="1"/>
  <c r="N14" l="1"/>
</calcChain>
</file>

<file path=xl/sharedStrings.xml><?xml version="1.0" encoding="utf-8"?>
<sst xmlns="http://schemas.openxmlformats.org/spreadsheetml/2006/main" count="159" uniqueCount="127">
  <si>
    <t>A</t>
  </si>
  <si>
    <t>F</t>
  </si>
  <si>
    <t>P</t>
  </si>
  <si>
    <t>CLASS</t>
  </si>
  <si>
    <t>DEH</t>
  </si>
  <si>
    <t>DGH</t>
  </si>
  <si>
    <t>DEM</t>
  </si>
  <si>
    <t>DSC</t>
  </si>
  <si>
    <t>DML</t>
  </si>
  <si>
    <t>DP</t>
  </si>
  <si>
    <t>DC</t>
  </si>
  <si>
    <t>DCP</t>
  </si>
  <si>
    <t>DEC</t>
  </si>
  <si>
    <t>DB</t>
  </si>
  <si>
    <t>DO</t>
  </si>
  <si>
    <t>DCS</t>
  </si>
  <si>
    <t>DOC</t>
  </si>
  <si>
    <t>AD.CORP A/C</t>
  </si>
  <si>
    <t>DZ</t>
  </si>
  <si>
    <t>DMB</t>
  </si>
  <si>
    <t xml:space="preserve"> ECONOMICS-V</t>
  </si>
  <si>
    <t xml:space="preserve"> ECONOMICS-VI</t>
  </si>
  <si>
    <t>ENG.LIT-V</t>
  </si>
  <si>
    <t>ENG.LIT-VI</t>
  </si>
  <si>
    <t>ELE.V</t>
  </si>
  <si>
    <t>ELE-VI</t>
  </si>
  <si>
    <t xml:space="preserve">  STATISTICS-V</t>
  </si>
  <si>
    <t xml:space="preserve"> STATISTICS-VI</t>
  </si>
  <si>
    <t>DFC</t>
  </si>
  <si>
    <t>FOOD TECH.VII</t>
  </si>
  <si>
    <t>FOOD TECH.VIII</t>
  </si>
  <si>
    <t>BIO.TECH-V</t>
  </si>
  <si>
    <t>BIO.TECH-VI</t>
  </si>
  <si>
    <t>GHRM</t>
  </si>
  <si>
    <t>F.M</t>
  </si>
  <si>
    <t>TAXATION</t>
  </si>
  <si>
    <t>L.S.M</t>
  </si>
  <si>
    <t>INT.BUS</t>
  </si>
  <si>
    <t>DBA</t>
  </si>
  <si>
    <t>DEL</t>
  </si>
  <si>
    <t xml:space="preserve"> ZOOLOGY-V</t>
  </si>
  <si>
    <t>ZOOLOGY-VI</t>
  </si>
  <si>
    <t>COMP.SCI-V</t>
  </si>
  <si>
    <t>R  M</t>
  </si>
  <si>
    <t>DBMS</t>
  </si>
  <si>
    <t>BOTANY-V</t>
  </si>
  <si>
    <t>BOTANY-VI</t>
  </si>
  <si>
    <t>HISTORY-V</t>
  </si>
  <si>
    <t>HISTORY-VI</t>
  </si>
  <si>
    <t>POLITICS-V</t>
  </si>
  <si>
    <t>POLITICS-VI</t>
  </si>
  <si>
    <t>PHYSICS-VI</t>
  </si>
  <si>
    <t>PHYSICS-V</t>
  </si>
  <si>
    <t>MATHS-VI</t>
  </si>
  <si>
    <t>MATHS-V</t>
  </si>
  <si>
    <t>H R M</t>
  </si>
  <si>
    <t>DMC</t>
  </si>
  <si>
    <t>GST</t>
  </si>
  <si>
    <t>DPC</t>
  </si>
  <si>
    <t xml:space="preserve">E-COMMERCE </t>
  </si>
  <si>
    <t>DPH</t>
  </si>
  <si>
    <t xml:space="preserve">DEPARTMENT OF COMMERCE </t>
  </si>
  <si>
    <t>ELE.11</t>
  </si>
  <si>
    <t>ELE.12</t>
  </si>
  <si>
    <t>ELE.13</t>
  </si>
  <si>
    <t>ELE.14</t>
  </si>
  <si>
    <t>DEPT.OF PARAMEDICAL</t>
  </si>
  <si>
    <t>HPA</t>
  </si>
  <si>
    <t>MAF</t>
  </si>
  <si>
    <t>MTP</t>
  </si>
  <si>
    <t>DEPT.OF BBA</t>
  </si>
  <si>
    <t>BUS.LAW</t>
  </si>
  <si>
    <t>BRAND MNGT</t>
  </si>
  <si>
    <t>COMP.SCI-VI</t>
  </si>
  <si>
    <t>MARKET.SER</t>
  </si>
  <si>
    <t>T.D</t>
  </si>
  <si>
    <t>MICRO BIO.-VI</t>
  </si>
  <si>
    <t>MICRO BIO. -V</t>
  </si>
  <si>
    <t xml:space="preserve">   ANDHRA LOYOLA COLLEGE (AUTONOMOUS) ::VIJAYAWADA-520008 </t>
  </si>
  <si>
    <t>DM</t>
  </si>
  <si>
    <t>DCM</t>
  </si>
  <si>
    <t>CHEMISTRY-VI</t>
  </si>
  <si>
    <t>CHEMISTRY-V</t>
  </si>
  <si>
    <t>CA</t>
  </si>
  <si>
    <t>MKT</t>
  </si>
  <si>
    <t>PPO</t>
  </si>
  <si>
    <t>DMS</t>
  </si>
  <si>
    <t>AIR TRASPORT &amp; FLIGHT OPERATIONS</t>
  </si>
  <si>
    <t>TRAVEL FORMALITIES &amp; AIRPORT ESSENTIALS</t>
  </si>
  <si>
    <t>BUSINESS LAW</t>
  </si>
  <si>
    <t>INDUSTRIAL RELATIONS</t>
  </si>
  <si>
    <t>DPM</t>
  </si>
  <si>
    <t xml:space="preserve">                                                           CONTROLLER OF EXAMINATIONS</t>
  </si>
  <si>
    <t xml:space="preserve">   ANALYSIS OF THE RESULTS OF  V SEMESETER END EXAMINATIONS - JANUARY - 2022</t>
  </si>
  <si>
    <t>DEPT. OF ELECTRONICS TECH.</t>
  </si>
  <si>
    <t>HOTEL MNGT.</t>
  </si>
  <si>
    <t>DEPT. OF VIS.COM.</t>
  </si>
  <si>
    <t>LOGISTIC MNGT.</t>
  </si>
  <si>
    <t>LOG.NETWORK</t>
  </si>
  <si>
    <t>RETAIL.LOGI.</t>
  </si>
  <si>
    <t>PORT.LOGI.</t>
  </si>
  <si>
    <t>MIS LOGI.</t>
  </si>
  <si>
    <t>LINER.LOGI.</t>
  </si>
  <si>
    <t>MMR</t>
  </si>
  <si>
    <t>IMC</t>
  </si>
  <si>
    <t>DBD</t>
  </si>
  <si>
    <t>STAT-V</t>
  </si>
  <si>
    <t>CSC-11</t>
  </si>
  <si>
    <t>CSC-12</t>
  </si>
  <si>
    <t>CSC-13</t>
  </si>
  <si>
    <t>CSC-14</t>
  </si>
  <si>
    <t>ACP</t>
  </si>
  <si>
    <t>AM</t>
  </si>
  <si>
    <t>BM</t>
  </si>
  <si>
    <t>FBM</t>
  </si>
  <si>
    <t>CAM</t>
  </si>
  <si>
    <t>SM</t>
  </si>
  <si>
    <t>TM</t>
  </si>
  <si>
    <t>DAI</t>
  </si>
  <si>
    <t>ARTIF.INTELIGENCE</t>
  </si>
  <si>
    <t>DATE:02.03.2022</t>
  </si>
  <si>
    <t>INTER. REL.</t>
  </si>
  <si>
    <t>AWAR. OF AVI. SECURITY &amp; ON BOARD EMERGENCY</t>
  </si>
  <si>
    <t>MANAGING AIRPORT AN  INT.</t>
  </si>
  <si>
    <t>DAI BIG DATA ANLYS.</t>
  </si>
  <si>
    <t xml:space="preserve">DEPT.OF AVIATION </t>
  </si>
  <si>
    <t xml:space="preserve">     CLASSWISE &amp; SUBJECTWISE - REGULAR BATCH :2019-2022(After Re-valuation)</t>
  </si>
</sst>
</file>

<file path=xl/styles.xml><?xml version="1.0" encoding="utf-8"?>
<styleSheet xmlns="http://schemas.openxmlformats.org/spreadsheetml/2006/main">
  <numFmts count="1">
    <numFmt numFmtId="44" formatCode="_ &quot;Rs.&quot;\ * #,##0.00_ ;_ &quot;Rs.&quot;\ * \-#,##0.00_ ;_ &quot;Rs.&quot;\ * &quot;-&quot;??_ ;_ @_ 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4">
    <xf numFmtId="0" fontId="0" fillId="0" borderId="0" xfId="0"/>
    <xf numFmtId="0" fontId="3" fillId="0" borderId="34" xfId="0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9" xfId="0" quotePrefix="1" applyNumberFormat="1" applyFont="1" applyBorder="1" applyAlignment="1">
      <alignment horizontal="center" vertical="center"/>
    </xf>
    <xf numFmtId="0" fontId="3" fillId="0" borderId="20" xfId="0" quotePrefix="1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4" xfId="0" quotePrefix="1" applyNumberFormat="1" applyFont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0" borderId="23" xfId="0" quotePrefix="1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44" fontId="3" fillId="3" borderId="5" xfId="1" applyFont="1" applyFill="1" applyBorder="1"/>
    <xf numFmtId="44" fontId="3" fillId="3" borderId="1" xfId="1" applyFont="1" applyFill="1" applyBorder="1"/>
    <xf numFmtId="44" fontId="3" fillId="3" borderId="6" xfId="1" applyFont="1" applyFill="1" applyBorder="1"/>
    <xf numFmtId="0" fontId="3" fillId="3" borderId="13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center"/>
    </xf>
    <xf numFmtId="0" fontId="3" fillId="0" borderId="36" xfId="0" applyNumberFormat="1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3" borderId="57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4"/>
    </xf>
    <xf numFmtId="0" fontId="3" fillId="0" borderId="22" xfId="0" applyFont="1" applyBorder="1" applyAlignment="1">
      <alignment horizontal="left" vertical="center" indent="4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7" xfId="0" quotePrefix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5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0" borderId="0" xfId="0" applyFont="1" applyBorder="1" applyAlignment="1"/>
    <xf numFmtId="0" fontId="4" fillId="0" borderId="22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2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right" vertical="top"/>
    </xf>
    <xf numFmtId="0" fontId="2" fillId="0" borderId="0" xfId="0" applyFont="1"/>
    <xf numFmtId="0" fontId="3" fillId="0" borderId="39" xfId="0" applyFont="1" applyBorder="1"/>
    <xf numFmtId="0" fontId="3" fillId="0" borderId="40" xfId="0" applyFont="1" applyBorder="1"/>
    <xf numFmtId="9" fontId="3" fillId="0" borderId="24" xfId="0" applyNumberFormat="1" applyFont="1" applyBorder="1" applyAlignment="1">
      <alignment horizontal="center" vertical="center"/>
    </xf>
    <xf numFmtId="0" fontId="3" fillId="0" borderId="41" xfId="0" applyFont="1" applyBorder="1"/>
    <xf numFmtId="9" fontId="3" fillId="0" borderId="2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/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0" borderId="5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2" xfId="0" quotePrefix="1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3" borderId="65" xfId="0" applyFont="1" applyFill="1" applyBorder="1" applyAlignment="1">
      <alignment horizontal="left" vertical="center"/>
    </xf>
    <xf numFmtId="0" fontId="3" fillId="3" borderId="66" xfId="0" applyFont="1" applyFill="1" applyBorder="1" applyAlignment="1">
      <alignment horizontal="left" vertical="center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11" xfId="0" applyFont="1" applyBorder="1" applyAlignment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9" fontId="3" fillId="3" borderId="10" xfId="0" applyNumberFormat="1" applyFont="1" applyFill="1" applyBorder="1" applyAlignment="1">
      <alignment horizontal="center" vertical="center"/>
    </xf>
    <xf numFmtId="9" fontId="3" fillId="3" borderId="11" xfId="0" applyNumberFormat="1" applyFont="1" applyFill="1" applyBorder="1" applyAlignment="1">
      <alignment horizontal="center" vertical="center"/>
    </xf>
    <xf numFmtId="9" fontId="3" fillId="3" borderId="12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9" fontId="3" fillId="3" borderId="11" xfId="0" applyNumberFormat="1" applyFont="1" applyFill="1" applyBorder="1" applyAlignment="1">
      <alignment horizontal="center"/>
    </xf>
    <xf numFmtId="9" fontId="3" fillId="3" borderId="12" xfId="0" applyNumberFormat="1" applyFont="1" applyFill="1" applyBorder="1" applyAlignment="1">
      <alignment horizontal="center"/>
    </xf>
    <xf numFmtId="9" fontId="3" fillId="3" borderId="10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9" fontId="3" fillId="3" borderId="11" xfId="0" quotePrefix="1" applyNumberFormat="1" applyFont="1" applyFill="1" applyBorder="1" applyAlignment="1">
      <alignment horizontal="center" vertical="center"/>
    </xf>
    <xf numFmtId="9" fontId="3" fillId="3" borderId="12" xfId="0" quotePrefix="1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9" fontId="3" fillId="0" borderId="11" xfId="0" quotePrefix="1" applyNumberFormat="1" applyFont="1" applyBorder="1" applyAlignment="1">
      <alignment horizontal="center" vertical="center"/>
    </xf>
    <xf numFmtId="9" fontId="3" fillId="0" borderId="12" xfId="0" quotePrefix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0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9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56769</xdr:colOff>
      <xdr:row>2</xdr:row>
      <xdr:rowOff>152399</xdr:rowOff>
    </xdr:to>
    <xdr:pic>
      <xdr:nvPicPr>
        <xdr:cNvPr id="2" name="Picture 1" descr="C:\Users\Administrator\Desktop\IMG-20170202-WA0004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4"/>
          <a:ext cx="704469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114295</xdr:colOff>
      <xdr:row>0</xdr:row>
      <xdr:rowOff>19050</xdr:rowOff>
    </xdr:from>
    <xdr:to>
      <xdr:col>41</xdr:col>
      <xdr:colOff>208782</xdr:colOff>
      <xdr:row>0</xdr:row>
      <xdr:rowOff>19136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1258545" y="19050"/>
          <a:ext cx="648461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138472</xdr:rowOff>
    </xdr:to>
    <xdr:pic>
      <xdr:nvPicPr>
        <xdr:cNvPr id="7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0" cy="63377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0</xdr:row>
      <xdr:rowOff>152400</xdr:rowOff>
    </xdr:from>
    <xdr:to>
      <xdr:col>0</xdr:col>
      <xdr:colOff>152400</xdr:colOff>
      <xdr:row>4</xdr:row>
      <xdr:rowOff>119422</xdr:rowOff>
    </xdr:to>
    <xdr:pic>
      <xdr:nvPicPr>
        <xdr:cNvPr id="8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52400"/>
          <a:ext cx="0" cy="633772"/>
        </a:xfrm>
        <a:prstGeom prst="rect">
          <a:avLst/>
        </a:prstGeom>
        <a:noFill/>
      </xdr:spPr>
    </xdr:pic>
    <xdr:clientData/>
  </xdr:twoCellAnchor>
  <xdr:twoCellAnchor editAs="oneCell">
    <xdr:from>
      <xdr:col>39</xdr:col>
      <xdr:colOff>142874</xdr:colOff>
      <xdr:row>0</xdr:row>
      <xdr:rowOff>19051</xdr:rowOff>
    </xdr:from>
    <xdr:to>
      <xdr:col>41</xdr:col>
      <xdr:colOff>228599</xdr:colOff>
      <xdr:row>2</xdr:row>
      <xdr:rowOff>133351</xdr:rowOff>
    </xdr:to>
    <xdr:pic>
      <xdr:nvPicPr>
        <xdr:cNvPr id="9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77574" y="19051"/>
          <a:ext cx="676275" cy="438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8"/>
  <sheetViews>
    <sheetView tabSelected="1" workbookViewId="0">
      <selection activeCell="A3" sqref="A3:AP3"/>
    </sheetView>
  </sheetViews>
  <sheetFormatPr defaultRowHeight="12.75"/>
  <cols>
    <col min="1" max="1" width="5.42578125" style="147" customWidth="1"/>
    <col min="2" max="3" width="4.28515625" style="131" customWidth="1"/>
    <col min="4" max="4" width="4" style="131" customWidth="1"/>
    <col min="5" max="9" width="4.28515625" style="131" customWidth="1"/>
    <col min="10" max="10" width="3.5703125" style="131" customWidth="1"/>
    <col min="11" max="12" width="4.28515625" style="131" customWidth="1"/>
    <col min="13" max="13" width="4" style="131" customWidth="1"/>
    <col min="14" max="18" width="4.28515625" style="131" customWidth="1"/>
    <col min="19" max="19" width="3.42578125" style="131" customWidth="1"/>
    <col min="20" max="25" width="4.28515625" style="131" customWidth="1"/>
    <col min="26" max="30" width="4.140625" style="131" customWidth="1"/>
    <col min="31" max="31" width="3.7109375" style="131" customWidth="1"/>
    <col min="32" max="33" width="4.140625" style="131" customWidth="1"/>
    <col min="34" max="34" width="4.7109375" style="131" customWidth="1"/>
    <col min="35" max="36" width="4.140625" style="131" customWidth="1"/>
    <col min="37" max="37" width="3.85546875" style="131" customWidth="1"/>
    <col min="38" max="39" width="4.140625" style="131" customWidth="1"/>
    <col min="40" max="41" width="4.42578125" style="131" customWidth="1"/>
    <col min="42" max="42" width="4" style="131" customWidth="1"/>
    <col min="43" max="44" width="3" style="131" customWidth="1"/>
    <col min="45" max="45" width="3.28515625" style="131" customWidth="1"/>
    <col min="46" max="16384" width="9.140625" style="131"/>
  </cols>
  <sheetData>
    <row r="1" spans="1:42">
      <c r="A1" s="238" t="s">
        <v>78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40"/>
    </row>
    <row r="2" spans="1:42">
      <c r="A2" s="241" t="s">
        <v>93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3"/>
    </row>
    <row r="3" spans="1:42" ht="13.5" thickBot="1">
      <c r="A3" s="244" t="s">
        <v>126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6"/>
    </row>
    <row r="4" spans="1:42" ht="13.5" customHeight="1" thickBot="1">
      <c r="A4" s="44" t="s">
        <v>3</v>
      </c>
      <c r="B4" s="185" t="s">
        <v>47</v>
      </c>
      <c r="C4" s="185"/>
      <c r="D4" s="189"/>
      <c r="E4" s="184" t="s">
        <v>48</v>
      </c>
      <c r="F4" s="185"/>
      <c r="G4" s="189"/>
      <c r="H4" s="184" t="s">
        <v>49</v>
      </c>
      <c r="I4" s="185"/>
      <c r="J4" s="189"/>
      <c r="K4" s="45" t="s">
        <v>50</v>
      </c>
      <c r="L4" s="46"/>
      <c r="M4" s="47"/>
      <c r="N4" s="190" t="s">
        <v>20</v>
      </c>
      <c r="O4" s="191"/>
      <c r="P4" s="192"/>
      <c r="Q4" s="190" t="s">
        <v>21</v>
      </c>
      <c r="R4" s="191"/>
      <c r="S4" s="192"/>
      <c r="T4" s="184" t="s">
        <v>22</v>
      </c>
      <c r="U4" s="185"/>
      <c r="V4" s="189"/>
      <c r="W4" s="184" t="s">
        <v>23</v>
      </c>
      <c r="X4" s="185"/>
      <c r="Y4" s="185"/>
      <c r="Z4" s="178" t="s">
        <v>125</v>
      </c>
      <c r="AA4" s="179"/>
      <c r="AB4" s="179"/>
      <c r="AC4" s="179"/>
      <c r="AD4" s="179"/>
      <c r="AE4" s="179"/>
      <c r="AF4" s="179"/>
      <c r="AG4" s="179"/>
      <c r="AH4" s="180"/>
      <c r="AI4" s="178" t="s">
        <v>70</v>
      </c>
      <c r="AJ4" s="179"/>
      <c r="AK4" s="179"/>
      <c r="AL4" s="179"/>
      <c r="AM4" s="179"/>
      <c r="AN4" s="180"/>
      <c r="AO4" s="148"/>
      <c r="AP4" s="149"/>
    </row>
    <row r="5" spans="1:42" ht="13.5" customHeight="1" thickBot="1">
      <c r="A5" s="48"/>
      <c r="B5" s="186">
        <f>C12/B12</f>
        <v>0.90977443609022557</v>
      </c>
      <c r="C5" s="186"/>
      <c r="D5" s="187"/>
      <c r="E5" s="188">
        <f>F12/E12</f>
        <v>0.91729323308270672</v>
      </c>
      <c r="F5" s="186"/>
      <c r="G5" s="187"/>
      <c r="H5" s="188">
        <f>I12/H12</f>
        <v>0.92481203007518797</v>
      </c>
      <c r="I5" s="186"/>
      <c r="J5" s="187"/>
      <c r="K5" s="188">
        <f>L12/K12</f>
        <v>0.94736842105263153</v>
      </c>
      <c r="L5" s="186"/>
      <c r="M5" s="187"/>
      <c r="N5" s="188">
        <f>O12/N12</f>
        <v>0.88135593220338981</v>
      </c>
      <c r="O5" s="186"/>
      <c r="P5" s="187"/>
      <c r="Q5" s="188">
        <f>R12/Q12</f>
        <v>0.89830508474576276</v>
      </c>
      <c r="R5" s="186"/>
      <c r="S5" s="187"/>
      <c r="T5" s="188">
        <f>U12/T12</f>
        <v>0.967741935483871</v>
      </c>
      <c r="U5" s="186"/>
      <c r="V5" s="187"/>
      <c r="W5" s="188">
        <f>X12/W12</f>
        <v>0.967741935483871</v>
      </c>
      <c r="X5" s="186"/>
      <c r="Y5" s="186"/>
      <c r="Z5" s="181">
        <f>AG12/AF12</f>
        <v>0.85534591194968557</v>
      </c>
      <c r="AA5" s="179"/>
      <c r="AB5" s="179"/>
      <c r="AC5" s="179"/>
      <c r="AD5" s="179"/>
      <c r="AE5" s="179"/>
      <c r="AF5" s="179"/>
      <c r="AG5" s="179"/>
      <c r="AH5" s="180"/>
      <c r="AI5" s="181">
        <f>AM12/AL12</f>
        <v>0.93</v>
      </c>
      <c r="AJ5" s="182"/>
      <c r="AK5" s="182"/>
      <c r="AL5" s="182"/>
      <c r="AM5" s="182"/>
      <c r="AN5" s="183"/>
      <c r="AO5" s="150"/>
      <c r="AP5" s="151"/>
    </row>
    <row r="6" spans="1:42" s="125" customFormat="1" ht="12" customHeight="1" thickBot="1">
      <c r="A6" s="67"/>
      <c r="B6" s="6" t="s">
        <v>0</v>
      </c>
      <c r="C6" s="7" t="s">
        <v>2</v>
      </c>
      <c r="D6" s="8" t="s">
        <v>1</v>
      </c>
      <c r="E6" s="9" t="s">
        <v>0</v>
      </c>
      <c r="F6" s="7" t="s">
        <v>2</v>
      </c>
      <c r="G6" s="8" t="s">
        <v>1</v>
      </c>
      <c r="H6" s="9" t="s">
        <v>0</v>
      </c>
      <c r="I6" s="7" t="s">
        <v>2</v>
      </c>
      <c r="J6" s="8" t="s">
        <v>1</v>
      </c>
      <c r="K6" s="9" t="s">
        <v>0</v>
      </c>
      <c r="L6" s="7" t="s">
        <v>2</v>
      </c>
      <c r="M6" s="8" t="s">
        <v>1</v>
      </c>
      <c r="N6" s="9" t="s">
        <v>0</v>
      </c>
      <c r="O6" s="7" t="s">
        <v>2</v>
      </c>
      <c r="P6" s="10" t="s">
        <v>1</v>
      </c>
      <c r="Q6" s="9" t="s">
        <v>0</v>
      </c>
      <c r="R6" s="7" t="s">
        <v>2</v>
      </c>
      <c r="S6" s="8" t="s">
        <v>1</v>
      </c>
      <c r="T6" s="9" t="s">
        <v>0</v>
      </c>
      <c r="U6" s="7" t="s">
        <v>2</v>
      </c>
      <c r="V6" s="10" t="s">
        <v>1</v>
      </c>
      <c r="W6" s="61" t="s">
        <v>0</v>
      </c>
      <c r="X6" s="62" t="s">
        <v>2</v>
      </c>
      <c r="Y6" s="63" t="s">
        <v>1</v>
      </c>
      <c r="Z6" s="132" t="s">
        <v>87</v>
      </c>
      <c r="AA6" s="3"/>
      <c r="AB6" s="3"/>
      <c r="AC6" s="3"/>
      <c r="AD6" s="3"/>
      <c r="AE6" s="118"/>
      <c r="AF6" s="117">
        <v>53</v>
      </c>
      <c r="AG6" s="3">
        <v>45</v>
      </c>
      <c r="AH6" s="118">
        <f t="shared" ref="AH6:AH11" si="0">AF6-AG6</f>
        <v>8</v>
      </c>
      <c r="AI6" s="215" t="s">
        <v>35</v>
      </c>
      <c r="AJ6" s="216"/>
      <c r="AK6" s="217"/>
      <c r="AL6" s="11">
        <v>60</v>
      </c>
      <c r="AM6" s="3">
        <v>49</v>
      </c>
      <c r="AN6" s="118">
        <f t="shared" ref="AN6:AN8" si="1">AL6-AM6</f>
        <v>11</v>
      </c>
      <c r="AO6" s="152"/>
      <c r="AP6" s="139"/>
    </row>
    <row r="7" spans="1:42" s="125" customFormat="1" ht="12" customHeight="1">
      <c r="A7" s="54" t="s">
        <v>4</v>
      </c>
      <c r="B7" s="11">
        <v>35</v>
      </c>
      <c r="C7" s="3">
        <v>29</v>
      </c>
      <c r="D7" s="118">
        <f>B7-C7</f>
        <v>6</v>
      </c>
      <c r="E7" s="117">
        <v>35</v>
      </c>
      <c r="F7" s="3">
        <v>32</v>
      </c>
      <c r="G7" s="118">
        <f>E7-F7</f>
        <v>3</v>
      </c>
      <c r="H7" s="117">
        <v>35</v>
      </c>
      <c r="I7" s="3">
        <v>32</v>
      </c>
      <c r="J7" s="118">
        <f>H7-I7</f>
        <v>3</v>
      </c>
      <c r="K7" s="117">
        <v>35</v>
      </c>
      <c r="L7" s="3">
        <v>32</v>
      </c>
      <c r="M7" s="118">
        <f>K7-L7</f>
        <v>3</v>
      </c>
      <c r="N7" s="117">
        <v>35</v>
      </c>
      <c r="O7" s="3">
        <v>30</v>
      </c>
      <c r="P7" s="12">
        <f>N7-O7</f>
        <v>5</v>
      </c>
      <c r="Q7" s="117">
        <v>35</v>
      </c>
      <c r="R7" s="3">
        <v>32</v>
      </c>
      <c r="S7" s="12">
        <f>Q7-R7</f>
        <v>3</v>
      </c>
      <c r="T7" s="117"/>
      <c r="U7" s="13"/>
      <c r="V7" s="116"/>
      <c r="W7" s="117"/>
      <c r="X7" s="13"/>
      <c r="Y7" s="118"/>
      <c r="Z7" s="133" t="s">
        <v>122</v>
      </c>
      <c r="AA7" s="119"/>
      <c r="AB7" s="119"/>
      <c r="AC7" s="119"/>
      <c r="AD7" s="119"/>
      <c r="AE7" s="116"/>
      <c r="AF7" s="115">
        <v>53</v>
      </c>
      <c r="AG7" s="119">
        <v>46</v>
      </c>
      <c r="AH7" s="116">
        <f t="shared" si="0"/>
        <v>7</v>
      </c>
      <c r="AI7" s="218" t="s">
        <v>36</v>
      </c>
      <c r="AJ7" s="219"/>
      <c r="AK7" s="220"/>
      <c r="AL7" s="4">
        <v>60</v>
      </c>
      <c r="AM7" s="119">
        <v>58</v>
      </c>
      <c r="AN7" s="116">
        <f t="shared" si="1"/>
        <v>2</v>
      </c>
      <c r="AO7" s="152"/>
      <c r="AP7" s="139"/>
    </row>
    <row r="8" spans="1:42" s="125" customFormat="1" ht="12" customHeight="1">
      <c r="A8" s="54" t="s">
        <v>5</v>
      </c>
      <c r="B8" s="4">
        <v>31</v>
      </c>
      <c r="C8" s="119">
        <v>30</v>
      </c>
      <c r="D8" s="116">
        <f>B8-C8</f>
        <v>1</v>
      </c>
      <c r="E8" s="115">
        <v>31</v>
      </c>
      <c r="F8" s="119">
        <v>28</v>
      </c>
      <c r="G8" s="116">
        <f t="shared" ref="G8:G10" si="2">E8-F8</f>
        <v>3</v>
      </c>
      <c r="H8" s="115">
        <v>31</v>
      </c>
      <c r="I8" s="119">
        <v>29</v>
      </c>
      <c r="J8" s="116">
        <f t="shared" ref="J8:J10" si="3">H8-I8</f>
        <v>2</v>
      </c>
      <c r="K8" s="115">
        <v>31</v>
      </c>
      <c r="L8" s="119">
        <v>30</v>
      </c>
      <c r="M8" s="116">
        <f t="shared" ref="M8:M10" si="4">K8-L8</f>
        <v>1</v>
      </c>
      <c r="N8" s="115"/>
      <c r="O8" s="119"/>
      <c r="P8" s="29"/>
      <c r="Q8" s="115"/>
      <c r="R8" s="119"/>
      <c r="S8" s="29"/>
      <c r="T8" s="115">
        <v>31</v>
      </c>
      <c r="U8" s="119">
        <v>30</v>
      </c>
      <c r="V8" s="116">
        <f>T8-U8</f>
        <v>1</v>
      </c>
      <c r="W8" s="115">
        <v>31</v>
      </c>
      <c r="X8" s="119">
        <v>30</v>
      </c>
      <c r="Y8" s="116">
        <f>W8-X8</f>
        <v>1</v>
      </c>
      <c r="Z8" s="133" t="s">
        <v>123</v>
      </c>
      <c r="AA8" s="119"/>
      <c r="AB8" s="119"/>
      <c r="AC8" s="119"/>
      <c r="AD8" s="119"/>
      <c r="AE8" s="116"/>
      <c r="AF8" s="115">
        <v>53</v>
      </c>
      <c r="AG8" s="119">
        <v>46</v>
      </c>
      <c r="AH8" s="116">
        <f t="shared" si="0"/>
        <v>7</v>
      </c>
      <c r="AI8" s="218" t="s">
        <v>37</v>
      </c>
      <c r="AJ8" s="219"/>
      <c r="AK8" s="220"/>
      <c r="AL8" s="4">
        <v>60</v>
      </c>
      <c r="AM8" s="119">
        <v>52</v>
      </c>
      <c r="AN8" s="116">
        <f t="shared" si="1"/>
        <v>8</v>
      </c>
      <c r="AO8" s="152"/>
      <c r="AP8" s="139"/>
    </row>
    <row r="9" spans="1:42" s="125" customFormat="1" ht="12" customHeight="1">
      <c r="A9" s="54" t="s">
        <v>6</v>
      </c>
      <c r="B9" s="4"/>
      <c r="C9" s="119"/>
      <c r="D9" s="116"/>
      <c r="E9" s="115"/>
      <c r="F9" s="119"/>
      <c r="G9" s="116"/>
      <c r="H9" s="115"/>
      <c r="I9" s="119"/>
      <c r="J9" s="116"/>
      <c r="K9" s="115"/>
      <c r="L9" s="119"/>
      <c r="M9" s="116"/>
      <c r="N9" s="115">
        <v>16</v>
      </c>
      <c r="O9" s="119">
        <v>13</v>
      </c>
      <c r="P9" s="29">
        <f t="shared" ref="P9:P10" si="5">N9-O9</f>
        <v>3</v>
      </c>
      <c r="Q9" s="115">
        <v>16</v>
      </c>
      <c r="R9" s="119">
        <v>13</v>
      </c>
      <c r="S9" s="29">
        <f t="shared" ref="S9:S10" si="6">Q9-R9</f>
        <v>3</v>
      </c>
      <c r="T9" s="43"/>
      <c r="U9" s="119"/>
      <c r="V9" s="116"/>
      <c r="W9" s="115"/>
      <c r="X9" s="119"/>
      <c r="Y9" s="116"/>
      <c r="Z9" s="133" t="s">
        <v>88</v>
      </c>
      <c r="AA9" s="119"/>
      <c r="AB9" s="119"/>
      <c r="AC9" s="119"/>
      <c r="AD9" s="119"/>
      <c r="AE9" s="134"/>
      <c r="AF9" s="115">
        <v>53</v>
      </c>
      <c r="AG9" s="119">
        <v>46</v>
      </c>
      <c r="AH9" s="116">
        <f t="shared" si="0"/>
        <v>7</v>
      </c>
      <c r="AI9" s="107" t="s">
        <v>72</v>
      </c>
      <c r="AJ9" s="108"/>
      <c r="AK9" s="109"/>
      <c r="AL9" s="26">
        <v>60</v>
      </c>
      <c r="AM9" s="2">
        <v>60</v>
      </c>
      <c r="AN9" s="116">
        <f t="shared" ref="AN9:AN10" si="7">AL9-AM9</f>
        <v>0</v>
      </c>
      <c r="AO9" s="152"/>
      <c r="AP9" s="139"/>
    </row>
    <row r="10" spans="1:42" s="125" customFormat="1" ht="12" customHeight="1">
      <c r="A10" s="54" t="s">
        <v>60</v>
      </c>
      <c r="B10" s="4">
        <v>67</v>
      </c>
      <c r="C10" s="119">
        <v>62</v>
      </c>
      <c r="D10" s="116">
        <f>B10-C10</f>
        <v>5</v>
      </c>
      <c r="E10" s="115">
        <v>67</v>
      </c>
      <c r="F10" s="119">
        <v>62</v>
      </c>
      <c r="G10" s="116">
        <f t="shared" si="2"/>
        <v>5</v>
      </c>
      <c r="H10" s="115">
        <v>67</v>
      </c>
      <c r="I10" s="119">
        <v>62</v>
      </c>
      <c r="J10" s="116">
        <f t="shared" si="3"/>
        <v>5</v>
      </c>
      <c r="K10" s="115">
        <v>67</v>
      </c>
      <c r="L10" s="119">
        <v>64</v>
      </c>
      <c r="M10" s="116">
        <f t="shared" si="4"/>
        <v>3</v>
      </c>
      <c r="N10" s="115">
        <v>67</v>
      </c>
      <c r="O10" s="119">
        <v>61</v>
      </c>
      <c r="P10" s="29">
        <f t="shared" si="5"/>
        <v>6</v>
      </c>
      <c r="Q10" s="115">
        <v>67</v>
      </c>
      <c r="R10" s="119">
        <v>61</v>
      </c>
      <c r="S10" s="29">
        <f t="shared" si="6"/>
        <v>6</v>
      </c>
      <c r="T10" s="115"/>
      <c r="U10" s="119"/>
      <c r="V10" s="116"/>
      <c r="W10" s="115"/>
      <c r="X10" s="119"/>
      <c r="Y10" s="116"/>
      <c r="Z10" s="221" t="s">
        <v>89</v>
      </c>
      <c r="AA10" s="222"/>
      <c r="AB10" s="222"/>
      <c r="AC10" s="222"/>
      <c r="AD10" s="222"/>
      <c r="AE10" s="223"/>
      <c r="AF10" s="115">
        <v>53</v>
      </c>
      <c r="AG10" s="119">
        <v>45</v>
      </c>
      <c r="AH10" s="116">
        <f t="shared" si="0"/>
        <v>8</v>
      </c>
      <c r="AI10" s="218" t="s">
        <v>71</v>
      </c>
      <c r="AJ10" s="219"/>
      <c r="AK10" s="220"/>
      <c r="AL10" s="4">
        <v>60</v>
      </c>
      <c r="AM10" s="119">
        <v>60</v>
      </c>
      <c r="AN10" s="116">
        <f t="shared" si="7"/>
        <v>0</v>
      </c>
      <c r="AO10" s="152"/>
      <c r="AP10" s="139"/>
    </row>
    <row r="11" spans="1:42" s="125" customFormat="1" ht="12" customHeight="1" thickBot="1">
      <c r="A11" s="171"/>
      <c r="B11" s="15"/>
      <c r="C11" s="58"/>
      <c r="D11" s="59"/>
      <c r="E11" s="57"/>
      <c r="F11" s="58"/>
      <c r="G11" s="59"/>
      <c r="H11" s="57"/>
      <c r="I11" s="58"/>
      <c r="J11" s="18"/>
      <c r="K11" s="57"/>
      <c r="L11" s="58"/>
      <c r="M11" s="59"/>
      <c r="N11" s="57"/>
      <c r="O11" s="58"/>
      <c r="P11" s="85"/>
      <c r="Q11" s="57"/>
      <c r="R11" s="58"/>
      <c r="S11" s="59"/>
      <c r="T11" s="16"/>
      <c r="U11" s="17"/>
      <c r="V11" s="18"/>
      <c r="W11" s="57"/>
      <c r="X11" s="58"/>
      <c r="Y11" s="59"/>
      <c r="Z11" s="135" t="s">
        <v>90</v>
      </c>
      <c r="AA11" s="58"/>
      <c r="AB11" s="58"/>
      <c r="AC11" s="58"/>
      <c r="AD11" s="58"/>
      <c r="AE11" s="136"/>
      <c r="AF11" s="57">
        <v>53</v>
      </c>
      <c r="AG11" s="58">
        <v>44</v>
      </c>
      <c r="AH11" s="59">
        <f t="shared" si="0"/>
        <v>9</v>
      </c>
      <c r="AI11" s="110"/>
      <c r="AJ11" s="111"/>
      <c r="AK11" s="112"/>
      <c r="AL11" s="15"/>
      <c r="AM11" s="58"/>
      <c r="AN11" s="59"/>
      <c r="AO11" s="152"/>
      <c r="AP11" s="139"/>
    </row>
    <row r="12" spans="1:42" s="125" customFormat="1" ht="11.25" customHeight="1" thickBot="1">
      <c r="A12" s="54"/>
      <c r="B12" s="168">
        <f t="shared" ref="B12:Y12" si="8">SUM(B7:B11)</f>
        <v>133</v>
      </c>
      <c r="C12" s="19">
        <f t="shared" si="8"/>
        <v>121</v>
      </c>
      <c r="D12" s="20">
        <f t="shared" si="8"/>
        <v>12</v>
      </c>
      <c r="E12" s="19">
        <f t="shared" si="8"/>
        <v>133</v>
      </c>
      <c r="F12" s="19">
        <f t="shared" si="8"/>
        <v>122</v>
      </c>
      <c r="G12" s="19">
        <f t="shared" si="8"/>
        <v>11</v>
      </c>
      <c r="H12" s="19">
        <f t="shared" si="8"/>
        <v>133</v>
      </c>
      <c r="I12" s="113">
        <f t="shared" si="8"/>
        <v>123</v>
      </c>
      <c r="J12" s="20">
        <f>H12-I12</f>
        <v>10</v>
      </c>
      <c r="K12" s="19">
        <f t="shared" si="8"/>
        <v>133</v>
      </c>
      <c r="L12" s="19">
        <f t="shared" si="8"/>
        <v>126</v>
      </c>
      <c r="M12" s="19">
        <f t="shared" si="8"/>
        <v>7</v>
      </c>
      <c r="N12" s="19">
        <f t="shared" si="8"/>
        <v>118</v>
      </c>
      <c r="O12" s="19">
        <f t="shared" si="8"/>
        <v>104</v>
      </c>
      <c r="P12" s="19">
        <f t="shared" si="8"/>
        <v>14</v>
      </c>
      <c r="Q12" s="19">
        <f t="shared" si="8"/>
        <v>118</v>
      </c>
      <c r="R12" s="19">
        <f t="shared" si="8"/>
        <v>106</v>
      </c>
      <c r="S12" s="20">
        <f t="shared" si="8"/>
        <v>12</v>
      </c>
      <c r="T12" s="20">
        <f t="shared" si="8"/>
        <v>31</v>
      </c>
      <c r="U12" s="20">
        <f t="shared" si="8"/>
        <v>30</v>
      </c>
      <c r="V12" s="20">
        <f t="shared" si="8"/>
        <v>1</v>
      </c>
      <c r="W12" s="20">
        <f t="shared" si="8"/>
        <v>31</v>
      </c>
      <c r="X12" s="20">
        <f t="shared" si="8"/>
        <v>30</v>
      </c>
      <c r="Y12" s="113">
        <f t="shared" si="8"/>
        <v>1</v>
      </c>
      <c r="Z12" s="64"/>
      <c r="AA12" s="65"/>
      <c r="AB12" s="65"/>
      <c r="AC12" s="65"/>
      <c r="AD12" s="65"/>
      <c r="AE12" s="66"/>
      <c r="AF12" s="20">
        <f>SUM(AF6:AF11)</f>
        <v>318</v>
      </c>
      <c r="AG12" s="20">
        <f>SUM(AG6:AG11)</f>
        <v>272</v>
      </c>
      <c r="AH12" s="20">
        <f>SUM(AH6:AH11)</f>
        <v>46</v>
      </c>
      <c r="AI12" s="64"/>
      <c r="AJ12" s="65"/>
      <c r="AK12" s="154"/>
      <c r="AL12" s="68">
        <f>SUM(AL6:AL10)</f>
        <v>300</v>
      </c>
      <c r="AM12" s="68">
        <f>SUM(AM6:AM10)</f>
        <v>279</v>
      </c>
      <c r="AN12" s="68">
        <f>SUM(AN6:AN10)</f>
        <v>21</v>
      </c>
      <c r="AO12" s="153"/>
      <c r="AP12" s="141"/>
    </row>
    <row r="13" spans="1:42" s="125" customFormat="1" ht="11.25" customHeight="1" thickBot="1">
      <c r="A13" s="54"/>
      <c r="B13" s="179" t="s">
        <v>54</v>
      </c>
      <c r="C13" s="179"/>
      <c r="D13" s="180"/>
      <c r="E13" s="178" t="s">
        <v>53</v>
      </c>
      <c r="F13" s="179"/>
      <c r="G13" s="180"/>
      <c r="H13" s="178" t="s">
        <v>52</v>
      </c>
      <c r="I13" s="179"/>
      <c r="J13" s="180"/>
      <c r="K13" s="178" t="s">
        <v>51</v>
      </c>
      <c r="L13" s="179"/>
      <c r="M13" s="180"/>
      <c r="N13" s="178" t="s">
        <v>42</v>
      </c>
      <c r="O13" s="179"/>
      <c r="P13" s="180"/>
      <c r="Q13" s="178" t="s">
        <v>73</v>
      </c>
      <c r="R13" s="179"/>
      <c r="S13" s="180"/>
      <c r="T13" s="196" t="s">
        <v>26</v>
      </c>
      <c r="U13" s="197"/>
      <c r="V13" s="198"/>
      <c r="W13" s="196" t="s">
        <v>27</v>
      </c>
      <c r="X13" s="197"/>
      <c r="Y13" s="198"/>
      <c r="Z13" s="195" t="s">
        <v>94</v>
      </c>
      <c r="AA13" s="193"/>
      <c r="AB13" s="193"/>
      <c r="AC13" s="193"/>
      <c r="AD13" s="193"/>
      <c r="AE13" s="194"/>
      <c r="AF13" s="206" t="s">
        <v>95</v>
      </c>
      <c r="AG13" s="203"/>
      <c r="AH13" s="203"/>
      <c r="AI13" s="203"/>
      <c r="AJ13" s="203"/>
      <c r="AK13" s="232"/>
      <c r="AL13" s="195" t="s">
        <v>96</v>
      </c>
      <c r="AM13" s="193"/>
      <c r="AN13" s="193"/>
      <c r="AO13" s="193"/>
      <c r="AP13" s="194"/>
    </row>
    <row r="14" spans="1:42" s="125" customFormat="1" ht="11.25" customHeight="1" thickBot="1">
      <c r="A14" s="54"/>
      <c r="B14" s="199">
        <f>C36/B36</f>
        <v>0.8984375</v>
      </c>
      <c r="C14" s="199"/>
      <c r="D14" s="200"/>
      <c r="E14" s="199">
        <f>F36/E36</f>
        <v>0.83281249999999996</v>
      </c>
      <c r="F14" s="199"/>
      <c r="G14" s="200"/>
      <c r="H14" s="199">
        <f>I36/H36</f>
        <v>0.85213032581453629</v>
      </c>
      <c r="I14" s="199"/>
      <c r="J14" s="200"/>
      <c r="K14" s="199">
        <f>L36/K36</f>
        <v>0.8771929824561403</v>
      </c>
      <c r="L14" s="199"/>
      <c r="M14" s="200"/>
      <c r="N14" s="199">
        <f>O36/N36</f>
        <v>0.84584178498985796</v>
      </c>
      <c r="O14" s="199"/>
      <c r="P14" s="200"/>
      <c r="Q14" s="199">
        <f>R36/Q36</f>
        <v>0.92678571428571432</v>
      </c>
      <c r="R14" s="199"/>
      <c r="S14" s="200"/>
      <c r="T14" s="181">
        <f>U23/T23</f>
        <v>0.85657370517928288</v>
      </c>
      <c r="U14" s="182"/>
      <c r="V14" s="183"/>
      <c r="W14" s="181">
        <f>X23/W23</f>
        <v>0.95617529880478092</v>
      </c>
      <c r="X14" s="182"/>
      <c r="Y14" s="183"/>
      <c r="Z14" s="181">
        <f>AC23/AB23</f>
        <v>0.90816326530612246</v>
      </c>
      <c r="AA14" s="182"/>
      <c r="AB14" s="182"/>
      <c r="AC14" s="182"/>
      <c r="AD14" s="182"/>
      <c r="AE14" s="183"/>
      <c r="AF14" s="181">
        <f>AJ23/AI23</f>
        <v>0.98901098901098905</v>
      </c>
      <c r="AG14" s="182"/>
      <c r="AH14" s="182"/>
      <c r="AI14" s="182"/>
      <c r="AJ14" s="182"/>
      <c r="AK14" s="183"/>
      <c r="AL14" s="224">
        <f>AO23/AN23*100</f>
        <v>99.468085106382972</v>
      </c>
      <c r="AM14" s="225"/>
      <c r="AN14" s="225"/>
      <c r="AO14" s="225"/>
      <c r="AP14" s="137"/>
    </row>
    <row r="15" spans="1:42" s="125" customFormat="1" ht="11.25" customHeight="1">
      <c r="A15" s="54" t="s">
        <v>6</v>
      </c>
      <c r="B15" s="169">
        <v>16</v>
      </c>
      <c r="C15" s="21">
        <v>13</v>
      </c>
      <c r="D15" s="12">
        <f>B15-C15</f>
        <v>3</v>
      </c>
      <c r="E15" s="22">
        <v>16</v>
      </c>
      <c r="F15" s="23">
        <v>12</v>
      </c>
      <c r="G15" s="12">
        <f>E15-F15</f>
        <v>4</v>
      </c>
      <c r="H15" s="22"/>
      <c r="I15" s="13"/>
      <c r="J15" s="24"/>
      <c r="K15" s="22"/>
      <c r="L15" s="13"/>
      <c r="M15" s="24"/>
      <c r="N15" s="25"/>
      <c r="O15" s="13"/>
      <c r="P15" s="30"/>
      <c r="Q15" s="25"/>
      <c r="R15" s="13"/>
      <c r="S15" s="5"/>
      <c r="T15" s="72">
        <v>16</v>
      </c>
      <c r="U15" s="73">
        <v>11</v>
      </c>
      <c r="V15" s="74">
        <f>T15-U15</f>
        <v>5</v>
      </c>
      <c r="W15" s="80">
        <v>16</v>
      </c>
      <c r="X15" s="13">
        <v>13</v>
      </c>
      <c r="Y15" s="24">
        <f>W15-X15</f>
        <v>3</v>
      </c>
      <c r="Z15" s="230" t="s">
        <v>62</v>
      </c>
      <c r="AA15" s="231"/>
      <c r="AB15" s="117">
        <v>49</v>
      </c>
      <c r="AC15" s="3">
        <v>40</v>
      </c>
      <c r="AD15" s="3">
        <f>AB15-AC15</f>
        <v>9</v>
      </c>
      <c r="AE15" s="93"/>
      <c r="AF15" s="226" t="s">
        <v>111</v>
      </c>
      <c r="AG15" s="249"/>
      <c r="AH15" s="227"/>
      <c r="AI15" s="117">
        <v>26</v>
      </c>
      <c r="AJ15" s="3">
        <v>25</v>
      </c>
      <c r="AK15" s="118">
        <f>AI15-AJ15</f>
        <v>1</v>
      </c>
      <c r="AL15" s="226" t="s">
        <v>10</v>
      </c>
      <c r="AM15" s="227"/>
      <c r="AN15" s="117">
        <v>47</v>
      </c>
      <c r="AO15" s="120">
        <v>47</v>
      </c>
      <c r="AP15" s="121">
        <f>AN15-AO15</f>
        <v>0</v>
      </c>
    </row>
    <row r="16" spans="1:42" s="125" customFormat="1" ht="11.25" customHeight="1">
      <c r="A16" s="54" t="s">
        <v>15</v>
      </c>
      <c r="B16" s="26">
        <v>57</v>
      </c>
      <c r="C16" s="27">
        <v>56</v>
      </c>
      <c r="D16" s="116">
        <f>B16-C16</f>
        <v>1</v>
      </c>
      <c r="E16" s="28">
        <v>57</v>
      </c>
      <c r="F16" s="2">
        <v>53</v>
      </c>
      <c r="G16" s="116">
        <f>E16-F16</f>
        <v>4</v>
      </c>
      <c r="H16" s="28"/>
      <c r="I16" s="2"/>
      <c r="J16" s="5"/>
      <c r="K16" s="28"/>
      <c r="L16" s="2"/>
      <c r="M16" s="5"/>
      <c r="N16" s="28">
        <v>57</v>
      </c>
      <c r="O16" s="2">
        <v>56</v>
      </c>
      <c r="P16" s="5">
        <f t="shared" ref="P16:P20" si="9">N16-O16</f>
        <v>1</v>
      </c>
      <c r="Q16" s="28">
        <v>57</v>
      </c>
      <c r="R16" s="2">
        <v>53</v>
      </c>
      <c r="S16" s="5">
        <f t="shared" ref="S16:S21" si="10">Q16-R16</f>
        <v>4</v>
      </c>
      <c r="T16" s="31">
        <v>57</v>
      </c>
      <c r="U16" s="75">
        <v>55</v>
      </c>
      <c r="V16" s="76">
        <f>T16-U16</f>
        <v>2</v>
      </c>
      <c r="W16" s="26">
        <v>57</v>
      </c>
      <c r="X16" s="119">
        <v>57</v>
      </c>
      <c r="Y16" s="116">
        <f>W16-X16</f>
        <v>0</v>
      </c>
      <c r="Z16" s="228" t="s">
        <v>63</v>
      </c>
      <c r="AA16" s="229"/>
      <c r="AB16" s="115">
        <v>49</v>
      </c>
      <c r="AC16" s="119">
        <v>47</v>
      </c>
      <c r="AD16" s="119">
        <f t="shared" ref="AD16:AD18" si="11">AB16-AC16</f>
        <v>2</v>
      </c>
      <c r="AE16" s="91"/>
      <c r="AF16" s="201" t="s">
        <v>112</v>
      </c>
      <c r="AG16" s="235"/>
      <c r="AH16" s="202"/>
      <c r="AI16" s="115">
        <v>26</v>
      </c>
      <c r="AJ16" s="119">
        <v>26</v>
      </c>
      <c r="AK16" s="116">
        <f t="shared" ref="AK16:AK21" si="12">AI16-AJ16</f>
        <v>0</v>
      </c>
      <c r="AL16" s="201" t="s">
        <v>86</v>
      </c>
      <c r="AM16" s="202"/>
      <c r="AN16" s="115">
        <v>47</v>
      </c>
      <c r="AO16" s="122">
        <v>47</v>
      </c>
      <c r="AP16" s="14">
        <f t="shared" ref="AP16:AP18" si="13">AN16-AO16</f>
        <v>0</v>
      </c>
    </row>
    <row r="17" spans="1:42" s="125" customFormat="1" ht="11.25" customHeight="1">
      <c r="A17" s="54" t="s">
        <v>7</v>
      </c>
      <c r="B17" s="26">
        <v>57</v>
      </c>
      <c r="C17" s="119">
        <v>52</v>
      </c>
      <c r="D17" s="116">
        <f t="shared" ref="D17:D30" si="14">B17-C17</f>
        <v>5</v>
      </c>
      <c r="E17" s="28">
        <v>57</v>
      </c>
      <c r="F17" s="2">
        <v>49</v>
      </c>
      <c r="G17" s="116">
        <f t="shared" ref="G17:G30" si="15">E17-F17</f>
        <v>8</v>
      </c>
      <c r="H17" s="28"/>
      <c r="I17" s="2"/>
      <c r="J17" s="5"/>
      <c r="K17" s="28"/>
      <c r="L17" s="2"/>
      <c r="M17" s="5"/>
      <c r="N17" s="28">
        <v>57</v>
      </c>
      <c r="O17" s="2">
        <v>43</v>
      </c>
      <c r="P17" s="5">
        <f t="shared" si="9"/>
        <v>14</v>
      </c>
      <c r="Q17" s="28">
        <v>57</v>
      </c>
      <c r="R17" s="2">
        <v>50</v>
      </c>
      <c r="S17" s="5">
        <f t="shared" si="10"/>
        <v>7</v>
      </c>
      <c r="T17" s="77">
        <v>57</v>
      </c>
      <c r="U17" s="75">
        <v>47</v>
      </c>
      <c r="V17" s="76">
        <f>T17-U17</f>
        <v>10</v>
      </c>
      <c r="W17" s="4">
        <v>57</v>
      </c>
      <c r="X17" s="119">
        <v>52</v>
      </c>
      <c r="Y17" s="116">
        <f>W17-X17</f>
        <v>5</v>
      </c>
      <c r="Z17" s="228" t="s">
        <v>64</v>
      </c>
      <c r="AA17" s="229"/>
      <c r="AB17" s="115">
        <v>49</v>
      </c>
      <c r="AC17" s="119">
        <v>45</v>
      </c>
      <c r="AD17" s="119">
        <f t="shared" si="11"/>
        <v>4</v>
      </c>
      <c r="AE17" s="91"/>
      <c r="AF17" s="201" t="s">
        <v>113</v>
      </c>
      <c r="AG17" s="235"/>
      <c r="AH17" s="202"/>
      <c r="AI17" s="115">
        <v>26</v>
      </c>
      <c r="AJ17" s="119">
        <v>26</v>
      </c>
      <c r="AK17" s="116">
        <f t="shared" si="12"/>
        <v>0</v>
      </c>
      <c r="AL17" s="201" t="s">
        <v>104</v>
      </c>
      <c r="AM17" s="202"/>
      <c r="AN17" s="115">
        <v>47</v>
      </c>
      <c r="AO17" s="122">
        <v>47</v>
      </c>
      <c r="AP17" s="14">
        <f t="shared" si="13"/>
        <v>0</v>
      </c>
    </row>
    <row r="18" spans="1:42" s="125" customFormat="1" ht="11.25" customHeight="1">
      <c r="A18" s="54" t="s">
        <v>8</v>
      </c>
      <c r="B18" s="26">
        <v>63</v>
      </c>
      <c r="C18" s="119">
        <v>59</v>
      </c>
      <c r="D18" s="116">
        <f t="shared" si="14"/>
        <v>4</v>
      </c>
      <c r="E18" s="28">
        <v>63</v>
      </c>
      <c r="F18" s="2">
        <v>57</v>
      </c>
      <c r="G18" s="116">
        <f>E18-F18</f>
        <v>6</v>
      </c>
      <c r="H18" s="28">
        <v>63</v>
      </c>
      <c r="I18" s="2">
        <v>56</v>
      </c>
      <c r="J18" s="5">
        <f>H18-I18</f>
        <v>7</v>
      </c>
      <c r="K18" s="28">
        <v>63</v>
      </c>
      <c r="L18" s="2">
        <v>58</v>
      </c>
      <c r="M18" s="5">
        <f>K18-L18</f>
        <v>5</v>
      </c>
      <c r="N18" s="28"/>
      <c r="O18" s="2"/>
      <c r="P18" s="5"/>
      <c r="Q18" s="28"/>
      <c r="R18" s="2"/>
      <c r="S18" s="5"/>
      <c r="T18" s="77">
        <v>63</v>
      </c>
      <c r="U18" s="75">
        <v>53</v>
      </c>
      <c r="V18" s="76">
        <f>T18-U18</f>
        <v>10</v>
      </c>
      <c r="W18" s="4">
        <v>63</v>
      </c>
      <c r="X18" s="119">
        <v>60</v>
      </c>
      <c r="Y18" s="116">
        <f>W18-X18</f>
        <v>3</v>
      </c>
      <c r="Z18" s="213" t="s">
        <v>65</v>
      </c>
      <c r="AA18" s="214"/>
      <c r="AB18" s="115">
        <v>49</v>
      </c>
      <c r="AC18" s="119">
        <v>46</v>
      </c>
      <c r="AD18" s="119">
        <f t="shared" si="11"/>
        <v>3</v>
      </c>
      <c r="AE18" s="91"/>
      <c r="AF18" s="201" t="s">
        <v>114</v>
      </c>
      <c r="AG18" s="235"/>
      <c r="AH18" s="202"/>
      <c r="AI18" s="115">
        <v>26</v>
      </c>
      <c r="AJ18" s="119">
        <v>26</v>
      </c>
      <c r="AK18" s="116">
        <f t="shared" si="12"/>
        <v>0</v>
      </c>
      <c r="AL18" s="201" t="s">
        <v>103</v>
      </c>
      <c r="AM18" s="202"/>
      <c r="AN18" s="115">
        <v>47</v>
      </c>
      <c r="AO18" s="122">
        <v>46</v>
      </c>
      <c r="AP18" s="14">
        <f t="shared" si="13"/>
        <v>1</v>
      </c>
    </row>
    <row r="19" spans="1:42" s="125" customFormat="1" ht="11.25" customHeight="1">
      <c r="A19" s="54" t="s">
        <v>11</v>
      </c>
      <c r="B19" s="26">
        <v>56</v>
      </c>
      <c r="C19" s="119">
        <v>55</v>
      </c>
      <c r="D19" s="116">
        <f t="shared" si="14"/>
        <v>1</v>
      </c>
      <c r="E19" s="28">
        <v>56</v>
      </c>
      <c r="F19" s="2">
        <v>51</v>
      </c>
      <c r="G19" s="116">
        <f t="shared" si="15"/>
        <v>5</v>
      </c>
      <c r="H19" s="28">
        <v>56</v>
      </c>
      <c r="I19" s="2">
        <v>51</v>
      </c>
      <c r="J19" s="30">
        <f>H19-I19</f>
        <v>5</v>
      </c>
      <c r="K19" s="28">
        <v>56</v>
      </c>
      <c r="L19" s="2">
        <v>50</v>
      </c>
      <c r="M19" s="30">
        <f>K19-L19</f>
        <v>6</v>
      </c>
      <c r="N19" s="28">
        <v>56</v>
      </c>
      <c r="O19" s="2">
        <v>48</v>
      </c>
      <c r="P19" s="5">
        <f t="shared" si="9"/>
        <v>8</v>
      </c>
      <c r="Q19" s="28">
        <v>56</v>
      </c>
      <c r="R19" s="2">
        <v>54</v>
      </c>
      <c r="S19" s="30">
        <f t="shared" si="10"/>
        <v>2</v>
      </c>
      <c r="T19" s="77"/>
      <c r="U19" s="75"/>
      <c r="V19" s="76"/>
      <c r="W19" s="4"/>
      <c r="X19" s="119"/>
      <c r="Y19" s="116"/>
      <c r="Z19" s="102"/>
      <c r="AA19" s="91"/>
      <c r="AB19" s="89"/>
      <c r="AC19" s="90"/>
      <c r="AD19" s="90"/>
      <c r="AE19" s="91"/>
      <c r="AF19" s="201" t="s">
        <v>115</v>
      </c>
      <c r="AG19" s="235"/>
      <c r="AH19" s="202"/>
      <c r="AI19" s="115">
        <v>26</v>
      </c>
      <c r="AJ19" s="119">
        <v>26</v>
      </c>
      <c r="AK19" s="116">
        <f t="shared" si="12"/>
        <v>0</v>
      </c>
      <c r="AL19" s="201"/>
      <c r="AM19" s="202"/>
      <c r="AN19" s="89"/>
      <c r="AO19" s="138"/>
      <c r="AP19" s="139"/>
    </row>
    <row r="20" spans="1:42" s="125" customFormat="1" ht="11.25" customHeight="1">
      <c r="A20" s="172" t="s">
        <v>39</v>
      </c>
      <c r="B20" s="26"/>
      <c r="C20" s="119"/>
      <c r="D20" s="116"/>
      <c r="E20" s="28"/>
      <c r="F20" s="2"/>
      <c r="G20" s="116"/>
      <c r="H20" s="28"/>
      <c r="I20" s="2"/>
      <c r="J20" s="30"/>
      <c r="K20" s="28"/>
      <c r="L20" s="2"/>
      <c r="M20" s="30"/>
      <c r="N20" s="28">
        <v>49</v>
      </c>
      <c r="O20" s="2">
        <v>42</v>
      </c>
      <c r="P20" s="5">
        <f t="shared" si="9"/>
        <v>7</v>
      </c>
      <c r="Q20" s="28">
        <v>49</v>
      </c>
      <c r="R20" s="2">
        <v>46</v>
      </c>
      <c r="S20" s="5">
        <f t="shared" si="10"/>
        <v>3</v>
      </c>
      <c r="T20" s="77"/>
      <c r="U20" s="75"/>
      <c r="V20" s="76"/>
      <c r="W20" s="4"/>
      <c r="X20" s="119"/>
      <c r="Y20" s="116"/>
      <c r="Z20" s="115"/>
      <c r="AA20" s="116"/>
      <c r="AB20" s="115"/>
      <c r="AC20" s="119"/>
      <c r="AD20" s="119"/>
      <c r="AE20" s="116"/>
      <c r="AF20" s="201" t="s">
        <v>116</v>
      </c>
      <c r="AG20" s="235"/>
      <c r="AH20" s="202"/>
      <c r="AI20" s="115">
        <v>26</v>
      </c>
      <c r="AJ20" s="119">
        <v>25</v>
      </c>
      <c r="AK20" s="116">
        <f t="shared" si="12"/>
        <v>1</v>
      </c>
      <c r="AL20" s="89"/>
      <c r="AM20" s="91"/>
      <c r="AN20" s="89"/>
      <c r="AO20" s="138"/>
      <c r="AP20" s="139"/>
    </row>
    <row r="21" spans="1:42" s="125" customFormat="1" ht="11.25" customHeight="1">
      <c r="A21" s="172" t="s">
        <v>56</v>
      </c>
      <c r="B21" s="26">
        <v>58</v>
      </c>
      <c r="C21" s="119">
        <v>50</v>
      </c>
      <c r="D21" s="116">
        <f t="shared" si="14"/>
        <v>8</v>
      </c>
      <c r="E21" s="28">
        <v>58</v>
      </c>
      <c r="F21" s="2">
        <v>45</v>
      </c>
      <c r="G21" s="116">
        <f t="shared" ref="G21" si="16">E21-F21</f>
        <v>13</v>
      </c>
      <c r="H21" s="28"/>
      <c r="I21" s="2"/>
      <c r="J21" s="116"/>
      <c r="K21" s="28"/>
      <c r="L21" s="2"/>
      <c r="M21" s="116"/>
      <c r="N21" s="28">
        <v>58</v>
      </c>
      <c r="O21" s="2">
        <v>53</v>
      </c>
      <c r="P21" s="116">
        <f t="shared" ref="P21" si="17">N21-O21</f>
        <v>5</v>
      </c>
      <c r="Q21" s="28">
        <v>58</v>
      </c>
      <c r="R21" s="2">
        <v>50</v>
      </c>
      <c r="S21" s="30">
        <f t="shared" si="10"/>
        <v>8</v>
      </c>
      <c r="T21" s="78">
        <v>58</v>
      </c>
      <c r="U21" s="79">
        <v>49</v>
      </c>
      <c r="V21" s="82">
        <f>T21-U21</f>
        <v>9</v>
      </c>
      <c r="W21" s="81">
        <v>58</v>
      </c>
      <c r="X21" s="1">
        <v>58</v>
      </c>
      <c r="Y21" s="116">
        <f t="shared" ref="Y21" si="18">W21-X21</f>
        <v>0</v>
      </c>
      <c r="Z21" s="89"/>
      <c r="AA21" s="91"/>
      <c r="AB21" s="89"/>
      <c r="AC21" s="90"/>
      <c r="AD21" s="90"/>
      <c r="AE21" s="91"/>
      <c r="AF21" s="201" t="s">
        <v>117</v>
      </c>
      <c r="AG21" s="235"/>
      <c r="AH21" s="202"/>
      <c r="AI21" s="115">
        <v>26</v>
      </c>
      <c r="AJ21" s="119">
        <v>26</v>
      </c>
      <c r="AK21" s="116">
        <f t="shared" si="12"/>
        <v>0</v>
      </c>
      <c r="AL21" s="89"/>
      <c r="AM21" s="91"/>
      <c r="AN21" s="89"/>
      <c r="AO21" s="138"/>
      <c r="AP21" s="139"/>
    </row>
    <row r="22" spans="1:42" s="125" customFormat="1" ht="11.25" customHeight="1" thickBot="1">
      <c r="A22" s="172"/>
      <c r="B22" s="26"/>
      <c r="C22" s="119"/>
      <c r="D22" s="116"/>
      <c r="E22" s="28"/>
      <c r="F22" s="2"/>
      <c r="G22" s="116"/>
      <c r="H22" s="28"/>
      <c r="I22" s="2"/>
      <c r="J22" s="116"/>
      <c r="K22" s="28"/>
      <c r="L22" s="2"/>
      <c r="M22" s="116"/>
      <c r="N22" s="28"/>
      <c r="O22" s="2"/>
      <c r="P22" s="116"/>
      <c r="Q22" s="28"/>
      <c r="R22" s="2"/>
      <c r="S22" s="116"/>
      <c r="T22" s="83"/>
      <c r="U22" s="84"/>
      <c r="V22" s="82"/>
      <c r="W22" s="4"/>
      <c r="X22" s="119"/>
      <c r="Y22" s="116"/>
      <c r="Z22" s="96"/>
      <c r="AA22" s="99"/>
      <c r="AB22" s="96"/>
      <c r="AC22" s="97"/>
      <c r="AD22" s="97"/>
      <c r="AE22" s="99"/>
      <c r="AF22" s="89"/>
      <c r="AG22" s="90"/>
      <c r="AH22" s="91"/>
      <c r="AI22" s="89"/>
      <c r="AJ22" s="90"/>
      <c r="AK22" s="91"/>
      <c r="AL22" s="103"/>
      <c r="AM22" s="104"/>
      <c r="AN22" s="96"/>
      <c r="AO22" s="140"/>
      <c r="AP22" s="141"/>
    </row>
    <row r="23" spans="1:42" s="125" customFormat="1" ht="11.25" customHeight="1" thickBot="1">
      <c r="A23" s="54" t="s">
        <v>58</v>
      </c>
      <c r="B23" s="26">
        <v>54</v>
      </c>
      <c r="C23" s="119">
        <v>50</v>
      </c>
      <c r="D23" s="116">
        <f t="shared" si="14"/>
        <v>4</v>
      </c>
      <c r="E23" s="115">
        <v>54</v>
      </c>
      <c r="F23" s="119">
        <v>49</v>
      </c>
      <c r="G23" s="116">
        <f t="shared" si="15"/>
        <v>5</v>
      </c>
      <c r="H23" s="28">
        <v>54</v>
      </c>
      <c r="I23" s="2">
        <v>49</v>
      </c>
      <c r="J23" s="30">
        <f>H23-I23</f>
        <v>5</v>
      </c>
      <c r="K23" s="28">
        <v>54</v>
      </c>
      <c r="L23" s="2">
        <v>48</v>
      </c>
      <c r="M23" s="30">
        <f>K23-L23</f>
        <v>6</v>
      </c>
      <c r="N23" s="31">
        <v>54</v>
      </c>
      <c r="O23" s="32">
        <v>46</v>
      </c>
      <c r="P23" s="5">
        <f>N23-O23</f>
        <v>8</v>
      </c>
      <c r="Q23" s="31">
        <v>54</v>
      </c>
      <c r="R23" s="32">
        <v>52</v>
      </c>
      <c r="S23" s="5">
        <f>Q23-R23</f>
        <v>2</v>
      </c>
      <c r="T23" s="113">
        <f t="shared" ref="T23:Y23" si="19">SUM(T15:T22)</f>
        <v>251</v>
      </c>
      <c r="U23" s="113">
        <f t="shared" si="19"/>
        <v>215</v>
      </c>
      <c r="V23" s="113">
        <f t="shared" si="19"/>
        <v>36</v>
      </c>
      <c r="W23" s="113">
        <f t="shared" si="19"/>
        <v>251</v>
      </c>
      <c r="X23" s="113">
        <f t="shared" si="19"/>
        <v>240</v>
      </c>
      <c r="Y23" s="20">
        <f t="shared" si="19"/>
        <v>11</v>
      </c>
      <c r="Z23" s="64"/>
      <c r="AA23" s="154"/>
      <c r="AB23" s="20">
        <f t="shared" ref="AB23:AK23" si="20">SUM(AB15:AB22)</f>
        <v>196</v>
      </c>
      <c r="AC23" s="20">
        <f t="shared" si="20"/>
        <v>178</v>
      </c>
      <c r="AD23" s="20">
        <f t="shared" si="20"/>
        <v>18</v>
      </c>
      <c r="AE23" s="20"/>
      <c r="AF23" s="64"/>
      <c r="AG23" s="65"/>
      <c r="AH23" s="154"/>
      <c r="AI23" s="68">
        <f t="shared" si="20"/>
        <v>182</v>
      </c>
      <c r="AJ23" s="68">
        <f t="shared" si="20"/>
        <v>180</v>
      </c>
      <c r="AK23" s="68">
        <f t="shared" si="20"/>
        <v>2</v>
      </c>
      <c r="AL23" s="105"/>
      <c r="AM23" s="106"/>
      <c r="AN23" s="20">
        <f>SUM(AN15:AN22)</f>
        <v>188</v>
      </c>
      <c r="AO23" s="20">
        <f>+SUM(AO15:AO22)</f>
        <v>187</v>
      </c>
      <c r="AP23" s="20">
        <f>SUM(AP15:AP22)</f>
        <v>1</v>
      </c>
    </row>
    <row r="24" spans="1:42" s="125" customFormat="1" ht="13.5" customHeight="1" thickBot="1">
      <c r="A24" s="54" t="s">
        <v>80</v>
      </c>
      <c r="B24" s="26">
        <v>55</v>
      </c>
      <c r="C24" s="119">
        <v>49</v>
      </c>
      <c r="D24" s="116">
        <f t="shared" si="14"/>
        <v>6</v>
      </c>
      <c r="E24" s="28">
        <v>55</v>
      </c>
      <c r="F24" s="2">
        <v>40</v>
      </c>
      <c r="G24" s="116">
        <f t="shared" si="15"/>
        <v>15</v>
      </c>
      <c r="H24" s="28">
        <v>55</v>
      </c>
      <c r="I24" s="2">
        <v>40</v>
      </c>
      <c r="J24" s="30">
        <f>H24-I24</f>
        <v>15</v>
      </c>
      <c r="K24" s="28">
        <v>55</v>
      </c>
      <c r="L24" s="2">
        <v>46</v>
      </c>
      <c r="M24" s="30">
        <f>K24-L24</f>
        <v>9</v>
      </c>
      <c r="N24" s="31">
        <v>55</v>
      </c>
      <c r="O24" s="32">
        <v>43</v>
      </c>
      <c r="P24" s="5">
        <f>N24-O24</f>
        <v>12</v>
      </c>
      <c r="Q24" s="31">
        <v>55</v>
      </c>
      <c r="R24" s="32">
        <v>51</v>
      </c>
      <c r="S24" s="5">
        <f>Q24-R24</f>
        <v>4</v>
      </c>
      <c r="T24" s="178" t="s">
        <v>82</v>
      </c>
      <c r="U24" s="179"/>
      <c r="V24" s="180"/>
      <c r="W24" s="196" t="s">
        <v>81</v>
      </c>
      <c r="X24" s="197"/>
      <c r="Y24" s="198"/>
      <c r="Z24" s="178" t="s">
        <v>24</v>
      </c>
      <c r="AA24" s="179"/>
      <c r="AB24" s="180"/>
      <c r="AC24" s="178" t="s">
        <v>25</v>
      </c>
      <c r="AD24" s="179"/>
      <c r="AE24" s="179"/>
      <c r="AF24" s="178" t="s">
        <v>97</v>
      </c>
      <c r="AG24" s="179"/>
      <c r="AH24" s="179"/>
      <c r="AI24" s="179"/>
      <c r="AJ24" s="179"/>
      <c r="AK24" s="180"/>
      <c r="AL24" s="256" t="s">
        <v>124</v>
      </c>
      <c r="AM24" s="257"/>
      <c r="AN24" s="257"/>
      <c r="AO24" s="257"/>
      <c r="AP24" s="258"/>
    </row>
    <row r="25" spans="1:42" s="125" customFormat="1" ht="12.75" customHeight="1" thickBot="1">
      <c r="A25" s="172" t="s">
        <v>105</v>
      </c>
      <c r="B25" s="26"/>
      <c r="C25" s="119"/>
      <c r="D25" s="116"/>
      <c r="E25" s="28"/>
      <c r="F25" s="34"/>
      <c r="G25" s="116"/>
      <c r="H25" s="28"/>
      <c r="I25" s="2"/>
      <c r="J25" s="5"/>
      <c r="K25" s="28"/>
      <c r="L25" s="2"/>
      <c r="M25" s="5"/>
      <c r="N25" s="31"/>
      <c r="O25" s="32"/>
      <c r="P25" s="33"/>
      <c r="Q25" s="31">
        <v>40</v>
      </c>
      <c r="R25" s="32">
        <v>39</v>
      </c>
      <c r="S25" s="33">
        <f>Q25-R25</f>
        <v>1</v>
      </c>
      <c r="T25" s="181">
        <f>U36/T36</f>
        <v>0.83177570093457942</v>
      </c>
      <c r="U25" s="182"/>
      <c r="V25" s="183"/>
      <c r="W25" s="181">
        <f>X36/W36</f>
        <v>0.88161993769470404</v>
      </c>
      <c r="X25" s="182"/>
      <c r="Y25" s="183"/>
      <c r="Z25" s="181">
        <f>AA36/Z36</f>
        <v>0.92452830188679247</v>
      </c>
      <c r="AA25" s="182"/>
      <c r="AB25" s="183"/>
      <c r="AC25" s="181">
        <f>AD36/AC36</f>
        <v>0.86792452830188682</v>
      </c>
      <c r="AD25" s="182"/>
      <c r="AE25" s="182"/>
      <c r="AF25" s="233">
        <f>AJ31/AI31</f>
        <v>0.55172413793103448</v>
      </c>
      <c r="AG25" s="234"/>
      <c r="AH25" s="234"/>
      <c r="AI25" s="182"/>
      <c r="AJ25" s="182"/>
      <c r="AK25" s="183"/>
      <c r="AL25" s="259">
        <f>AO32/AN32*100</f>
        <v>87.5</v>
      </c>
      <c r="AM25" s="260"/>
      <c r="AN25" s="260"/>
      <c r="AO25" s="260"/>
      <c r="AP25" s="261"/>
    </row>
    <row r="26" spans="1:42" s="125" customFormat="1" ht="11.25" customHeight="1">
      <c r="A26" s="172" t="s">
        <v>118</v>
      </c>
      <c r="B26" s="4"/>
      <c r="C26" s="119"/>
      <c r="D26" s="116"/>
      <c r="E26" s="115"/>
      <c r="F26" s="119"/>
      <c r="G26" s="116"/>
      <c r="H26" s="28"/>
      <c r="I26" s="2"/>
      <c r="J26" s="116"/>
      <c r="K26" s="28"/>
      <c r="L26" s="2"/>
      <c r="M26" s="116"/>
      <c r="N26" s="28"/>
      <c r="O26" s="2"/>
      <c r="P26" s="116"/>
      <c r="Q26" s="31">
        <v>27</v>
      </c>
      <c r="R26" s="32">
        <v>22</v>
      </c>
      <c r="S26" s="116">
        <f>Q26-R26</f>
        <v>5</v>
      </c>
      <c r="T26" s="117"/>
      <c r="U26" s="3"/>
      <c r="V26" s="12"/>
      <c r="W26" s="117"/>
      <c r="X26" s="3"/>
      <c r="Y26" s="118"/>
      <c r="Z26" s="117"/>
      <c r="AA26" s="21"/>
      <c r="AB26" s="118"/>
      <c r="AC26" s="117"/>
      <c r="AD26" s="21"/>
      <c r="AE26" s="37"/>
      <c r="AF26" s="250" t="s">
        <v>99</v>
      </c>
      <c r="AG26" s="251"/>
      <c r="AH26" s="252"/>
      <c r="AI26" s="11">
        <v>29</v>
      </c>
      <c r="AJ26" s="3">
        <v>24</v>
      </c>
      <c r="AK26" s="118">
        <f t="shared" ref="AK26:AK31" si="21">AI26-AJ26</f>
        <v>5</v>
      </c>
      <c r="AL26" s="230" t="s">
        <v>106</v>
      </c>
      <c r="AM26" s="231"/>
      <c r="AN26" s="11">
        <v>40</v>
      </c>
      <c r="AO26" s="3">
        <v>34</v>
      </c>
      <c r="AP26" s="118">
        <f>AN26-AO26</f>
        <v>6</v>
      </c>
    </row>
    <row r="27" spans="1:42" s="125" customFormat="1" ht="11.25" customHeight="1">
      <c r="A27" s="54" t="s">
        <v>12</v>
      </c>
      <c r="B27" s="26">
        <v>53</v>
      </c>
      <c r="C27" s="119">
        <v>45</v>
      </c>
      <c r="D27" s="116">
        <f t="shared" si="14"/>
        <v>8</v>
      </c>
      <c r="E27" s="115">
        <v>53</v>
      </c>
      <c r="F27" s="119">
        <v>43</v>
      </c>
      <c r="G27" s="116">
        <f t="shared" si="15"/>
        <v>10</v>
      </c>
      <c r="H27" s="28"/>
      <c r="I27" s="2"/>
      <c r="J27" s="5"/>
      <c r="K27" s="28"/>
      <c r="L27" s="2"/>
      <c r="M27" s="5"/>
      <c r="N27" s="28">
        <v>53</v>
      </c>
      <c r="O27" s="2">
        <v>42</v>
      </c>
      <c r="P27" s="5">
        <f>N27-O27</f>
        <v>11</v>
      </c>
      <c r="Q27" s="28">
        <v>53</v>
      </c>
      <c r="R27" s="2">
        <v>52</v>
      </c>
      <c r="S27" s="5">
        <f>Q27-R27</f>
        <v>1</v>
      </c>
      <c r="T27" s="115"/>
      <c r="U27" s="119"/>
      <c r="V27" s="116"/>
      <c r="W27" s="115"/>
      <c r="X27" s="119"/>
      <c r="Y27" s="116"/>
      <c r="Z27" s="115">
        <v>53</v>
      </c>
      <c r="AA27" s="119">
        <v>49</v>
      </c>
      <c r="AB27" s="116">
        <f>Z27-AA27</f>
        <v>4</v>
      </c>
      <c r="AC27" s="115">
        <v>53</v>
      </c>
      <c r="AD27" s="119">
        <v>46</v>
      </c>
      <c r="AE27" s="41">
        <f>AC27-AD27</f>
        <v>7</v>
      </c>
      <c r="AF27" s="253" t="s">
        <v>98</v>
      </c>
      <c r="AG27" s="254"/>
      <c r="AH27" s="255"/>
      <c r="AI27" s="4">
        <v>29</v>
      </c>
      <c r="AJ27" s="119">
        <v>24</v>
      </c>
      <c r="AK27" s="116">
        <f t="shared" si="21"/>
        <v>5</v>
      </c>
      <c r="AL27" s="228" t="s">
        <v>107</v>
      </c>
      <c r="AM27" s="229"/>
      <c r="AN27" s="4">
        <v>40</v>
      </c>
      <c r="AO27" s="119">
        <v>38</v>
      </c>
      <c r="AP27" s="116">
        <f t="shared" ref="AP27:AP30" si="22">AN27-AO27</f>
        <v>2</v>
      </c>
    </row>
    <row r="28" spans="1:42" s="125" customFormat="1" ht="11.25" customHeight="1">
      <c r="A28" s="54" t="s">
        <v>79</v>
      </c>
      <c r="B28" s="26">
        <v>1</v>
      </c>
      <c r="C28" s="119">
        <v>1</v>
      </c>
      <c r="D28" s="116">
        <f t="shared" si="14"/>
        <v>0</v>
      </c>
      <c r="E28" s="115">
        <v>1</v>
      </c>
      <c r="F28" s="119">
        <v>1</v>
      </c>
      <c r="G28" s="116">
        <f t="shared" si="15"/>
        <v>0</v>
      </c>
      <c r="H28" s="28">
        <v>1</v>
      </c>
      <c r="I28" s="2">
        <v>1</v>
      </c>
      <c r="J28" s="5">
        <f>H28-I28</f>
        <v>0</v>
      </c>
      <c r="K28" s="28">
        <v>1</v>
      </c>
      <c r="L28" s="2">
        <v>1</v>
      </c>
      <c r="M28" s="5">
        <f>K28-L28</f>
        <v>0</v>
      </c>
      <c r="N28" s="28"/>
      <c r="O28" s="2"/>
      <c r="P28" s="5"/>
      <c r="Q28" s="28"/>
      <c r="R28" s="2"/>
      <c r="S28" s="5"/>
      <c r="T28" s="115">
        <v>1</v>
      </c>
      <c r="U28" s="119">
        <v>1</v>
      </c>
      <c r="V28" s="116">
        <f>T28-U28</f>
        <v>0</v>
      </c>
      <c r="W28" s="115">
        <v>1</v>
      </c>
      <c r="X28" s="119">
        <v>1</v>
      </c>
      <c r="Y28" s="116">
        <f>W28-X28</f>
        <v>0</v>
      </c>
      <c r="Z28" s="115"/>
      <c r="AA28" s="119"/>
      <c r="AB28" s="116"/>
      <c r="AC28" s="115"/>
      <c r="AD28" s="119"/>
      <c r="AE28" s="41"/>
      <c r="AF28" s="253" t="s">
        <v>100</v>
      </c>
      <c r="AG28" s="254"/>
      <c r="AH28" s="255"/>
      <c r="AI28" s="4">
        <v>29</v>
      </c>
      <c r="AJ28" s="119">
        <v>24</v>
      </c>
      <c r="AK28" s="116">
        <f t="shared" si="21"/>
        <v>5</v>
      </c>
      <c r="AL28" s="247" t="s">
        <v>108</v>
      </c>
      <c r="AM28" s="248"/>
      <c r="AN28" s="26">
        <v>40</v>
      </c>
      <c r="AO28" s="119">
        <v>31</v>
      </c>
      <c r="AP28" s="116">
        <f t="shared" si="22"/>
        <v>9</v>
      </c>
    </row>
    <row r="29" spans="1:42" s="125" customFormat="1" ht="11.25" customHeight="1">
      <c r="A29" s="54" t="s">
        <v>9</v>
      </c>
      <c r="B29" s="4">
        <v>59</v>
      </c>
      <c r="C29" s="119">
        <v>53</v>
      </c>
      <c r="D29" s="116">
        <f t="shared" si="14"/>
        <v>6</v>
      </c>
      <c r="E29" s="115">
        <v>59</v>
      </c>
      <c r="F29" s="119">
        <v>48</v>
      </c>
      <c r="G29" s="116">
        <f t="shared" si="15"/>
        <v>11</v>
      </c>
      <c r="H29" s="28">
        <v>59</v>
      </c>
      <c r="I29" s="2">
        <v>52</v>
      </c>
      <c r="J29" s="30">
        <f>H29-I29</f>
        <v>7</v>
      </c>
      <c r="K29" s="28">
        <v>59</v>
      </c>
      <c r="L29" s="2">
        <v>54</v>
      </c>
      <c r="M29" s="30">
        <f>K29-L29</f>
        <v>5</v>
      </c>
      <c r="N29" s="28"/>
      <c r="O29" s="2"/>
      <c r="P29" s="5"/>
      <c r="Q29" s="28"/>
      <c r="R29" s="2"/>
      <c r="S29" s="35"/>
      <c r="T29" s="115">
        <v>59</v>
      </c>
      <c r="U29" s="119">
        <v>50</v>
      </c>
      <c r="V29" s="116">
        <f t="shared" ref="V29:V36" si="23">T29-U29</f>
        <v>9</v>
      </c>
      <c r="W29" s="115">
        <v>59</v>
      </c>
      <c r="X29" s="119">
        <v>57</v>
      </c>
      <c r="Y29" s="116">
        <f t="shared" ref="Y29:Y34" si="24">W29-X29</f>
        <v>2</v>
      </c>
      <c r="Z29" s="115"/>
      <c r="AA29" s="119"/>
      <c r="AB29" s="116"/>
      <c r="AC29" s="115"/>
      <c r="AD29" s="119"/>
      <c r="AE29" s="41"/>
      <c r="AF29" s="253" t="s">
        <v>101</v>
      </c>
      <c r="AG29" s="254"/>
      <c r="AH29" s="255"/>
      <c r="AI29" s="4">
        <v>29</v>
      </c>
      <c r="AJ29" s="119">
        <v>16</v>
      </c>
      <c r="AK29" s="116">
        <f t="shared" si="21"/>
        <v>13</v>
      </c>
      <c r="AL29" s="228" t="s">
        <v>109</v>
      </c>
      <c r="AM29" s="229"/>
      <c r="AN29" s="4">
        <v>40</v>
      </c>
      <c r="AO29" s="119">
        <v>38</v>
      </c>
      <c r="AP29" s="116">
        <f t="shared" si="22"/>
        <v>2</v>
      </c>
    </row>
    <row r="30" spans="1:42" s="125" customFormat="1" ht="11.25" customHeight="1">
      <c r="A30" s="54" t="s">
        <v>10</v>
      </c>
      <c r="B30" s="4">
        <v>57</v>
      </c>
      <c r="C30" s="119">
        <v>45</v>
      </c>
      <c r="D30" s="116">
        <f t="shared" si="14"/>
        <v>12</v>
      </c>
      <c r="E30" s="115">
        <v>57</v>
      </c>
      <c r="F30" s="119">
        <v>38</v>
      </c>
      <c r="G30" s="116">
        <f t="shared" si="15"/>
        <v>19</v>
      </c>
      <c r="H30" s="28">
        <v>57</v>
      </c>
      <c r="I30" s="2">
        <v>42</v>
      </c>
      <c r="J30" s="30">
        <f>H30-I30</f>
        <v>15</v>
      </c>
      <c r="K30" s="28">
        <v>57</v>
      </c>
      <c r="L30" s="2">
        <v>47</v>
      </c>
      <c r="M30" s="30">
        <f>K30-L30</f>
        <v>10</v>
      </c>
      <c r="N30" s="28"/>
      <c r="O30" s="2"/>
      <c r="P30" s="5"/>
      <c r="Q30" s="28"/>
      <c r="R30" s="2"/>
      <c r="S30" s="35"/>
      <c r="T30" s="115">
        <v>57</v>
      </c>
      <c r="U30" s="119">
        <v>46</v>
      </c>
      <c r="V30" s="116">
        <f t="shared" si="23"/>
        <v>11</v>
      </c>
      <c r="W30" s="115">
        <v>57</v>
      </c>
      <c r="X30" s="119">
        <v>48</v>
      </c>
      <c r="Y30" s="116">
        <f t="shared" si="24"/>
        <v>9</v>
      </c>
      <c r="Z30" s="89"/>
      <c r="AA30" s="90"/>
      <c r="AB30" s="91"/>
      <c r="AC30" s="89"/>
      <c r="AD30" s="90"/>
      <c r="AE30" s="95"/>
      <c r="AF30" s="253" t="s">
        <v>102</v>
      </c>
      <c r="AG30" s="254"/>
      <c r="AH30" s="255"/>
      <c r="AI30" s="4">
        <v>29</v>
      </c>
      <c r="AJ30" s="119">
        <v>25</v>
      </c>
      <c r="AK30" s="116">
        <f t="shared" si="21"/>
        <v>4</v>
      </c>
      <c r="AL30" s="228" t="s">
        <v>110</v>
      </c>
      <c r="AM30" s="229"/>
      <c r="AN30" s="4">
        <v>40</v>
      </c>
      <c r="AO30" s="119">
        <v>34</v>
      </c>
      <c r="AP30" s="116">
        <f t="shared" si="22"/>
        <v>6</v>
      </c>
    </row>
    <row r="31" spans="1:42" s="125" customFormat="1" ht="11.25" customHeight="1" thickBot="1">
      <c r="A31" s="54" t="s">
        <v>13</v>
      </c>
      <c r="B31" s="26"/>
      <c r="C31" s="119"/>
      <c r="D31" s="116"/>
      <c r="E31" s="115"/>
      <c r="F31" s="119"/>
      <c r="G31" s="116"/>
      <c r="H31" s="28"/>
      <c r="I31" s="2"/>
      <c r="J31" s="30"/>
      <c r="K31" s="28"/>
      <c r="L31" s="2"/>
      <c r="M31" s="30"/>
      <c r="N31" s="28"/>
      <c r="O31" s="2"/>
      <c r="P31" s="5"/>
      <c r="Q31" s="28"/>
      <c r="R31" s="2"/>
      <c r="S31" s="35"/>
      <c r="T31" s="115">
        <v>46</v>
      </c>
      <c r="U31" s="119">
        <v>34</v>
      </c>
      <c r="V31" s="116">
        <f t="shared" si="23"/>
        <v>12</v>
      </c>
      <c r="W31" s="115">
        <v>46</v>
      </c>
      <c r="X31" s="119">
        <v>39</v>
      </c>
      <c r="Y31" s="116">
        <f t="shared" si="24"/>
        <v>7</v>
      </c>
      <c r="Z31" s="115"/>
      <c r="AA31" s="119"/>
      <c r="AB31" s="116"/>
      <c r="AC31" s="115"/>
      <c r="AD31" s="119"/>
      <c r="AE31" s="41"/>
      <c r="AF31" s="218" t="s">
        <v>121</v>
      </c>
      <c r="AG31" s="219"/>
      <c r="AH31" s="220"/>
      <c r="AI31" s="53">
        <v>29</v>
      </c>
      <c r="AJ31" s="51">
        <v>16</v>
      </c>
      <c r="AK31" s="116">
        <f t="shared" si="21"/>
        <v>13</v>
      </c>
      <c r="AL31" s="103"/>
      <c r="AM31" s="104"/>
      <c r="AN31" s="98"/>
      <c r="AO31" s="58"/>
      <c r="AP31" s="59"/>
    </row>
    <row r="32" spans="1:42" s="125" customFormat="1" ht="11.25" customHeight="1" thickBot="1">
      <c r="A32" s="54" t="s">
        <v>18</v>
      </c>
      <c r="B32" s="26"/>
      <c r="C32" s="119"/>
      <c r="D32" s="116"/>
      <c r="E32" s="115"/>
      <c r="F32" s="119"/>
      <c r="G32" s="116"/>
      <c r="H32" s="28"/>
      <c r="I32" s="2"/>
      <c r="J32" s="30"/>
      <c r="K32" s="28"/>
      <c r="L32" s="2"/>
      <c r="M32" s="30"/>
      <c r="N32" s="28"/>
      <c r="O32" s="2"/>
      <c r="P32" s="5"/>
      <c r="Q32" s="28"/>
      <c r="R32" s="2"/>
      <c r="S32" s="35"/>
      <c r="T32" s="115">
        <v>52</v>
      </c>
      <c r="U32" s="119">
        <v>38</v>
      </c>
      <c r="V32" s="116">
        <f t="shared" si="23"/>
        <v>14</v>
      </c>
      <c r="W32" s="115">
        <v>52</v>
      </c>
      <c r="X32" s="119">
        <v>37</v>
      </c>
      <c r="Y32" s="116">
        <f t="shared" si="24"/>
        <v>15</v>
      </c>
      <c r="Z32" s="115"/>
      <c r="AA32" s="119"/>
      <c r="AB32" s="116"/>
      <c r="AC32" s="115"/>
      <c r="AD32" s="119"/>
      <c r="AE32" s="41"/>
      <c r="AF32" s="57"/>
      <c r="AG32" s="58"/>
      <c r="AH32" s="59"/>
      <c r="AI32" s="86">
        <f>SUM(AI26:AI31)</f>
        <v>174</v>
      </c>
      <c r="AJ32" s="87">
        <f>+SUM(AJ26:AJ31)</f>
        <v>129</v>
      </c>
      <c r="AK32" s="88">
        <f>SUM(AK26:AK31)</f>
        <v>45</v>
      </c>
      <c r="AL32" s="105"/>
      <c r="AM32" s="106"/>
      <c r="AN32" s="124">
        <f>SUM(AN26:AN31)</f>
        <v>200</v>
      </c>
      <c r="AO32" s="126">
        <f>SUM(AO26:AO31)</f>
        <v>175</v>
      </c>
      <c r="AP32" s="124">
        <f>+SUM(AP26:AP31)</f>
        <v>25</v>
      </c>
    </row>
    <row r="33" spans="1:42" s="125" customFormat="1" ht="11.25" customHeight="1">
      <c r="A33" s="54" t="s">
        <v>19</v>
      </c>
      <c r="B33" s="26"/>
      <c r="C33" s="119"/>
      <c r="D33" s="116"/>
      <c r="E33" s="115"/>
      <c r="F33" s="119"/>
      <c r="G33" s="116"/>
      <c r="H33" s="28"/>
      <c r="I33" s="2"/>
      <c r="J33" s="30"/>
      <c r="K33" s="28"/>
      <c r="L33" s="2"/>
      <c r="M33" s="30"/>
      <c r="N33" s="28"/>
      <c r="O33" s="2"/>
      <c r="P33" s="5"/>
      <c r="Q33" s="28"/>
      <c r="R33" s="2"/>
      <c r="S33" s="35"/>
      <c r="T33" s="115">
        <v>45</v>
      </c>
      <c r="U33" s="119">
        <v>42</v>
      </c>
      <c r="V33" s="116">
        <f t="shared" si="23"/>
        <v>3</v>
      </c>
      <c r="W33" s="115">
        <v>45</v>
      </c>
      <c r="X33" s="119">
        <v>43</v>
      </c>
      <c r="Y33" s="116">
        <f t="shared" si="24"/>
        <v>2</v>
      </c>
      <c r="Z33" s="115"/>
      <c r="AA33" s="119"/>
      <c r="AB33" s="116"/>
      <c r="AC33" s="115"/>
      <c r="AD33" s="119"/>
      <c r="AE33" s="116"/>
      <c r="AF33" s="94"/>
      <c r="AG33" s="92"/>
      <c r="AH33" s="92"/>
      <c r="AI33" s="92"/>
      <c r="AJ33" s="92"/>
      <c r="AK33" s="92"/>
      <c r="AL33" s="92"/>
      <c r="AM33" s="92"/>
      <c r="AN33" s="92"/>
      <c r="AO33" s="92"/>
      <c r="AP33" s="93"/>
    </row>
    <row r="34" spans="1:42" s="125" customFormat="1" ht="11.25" customHeight="1">
      <c r="A34" s="54" t="s">
        <v>28</v>
      </c>
      <c r="B34" s="26"/>
      <c r="C34" s="119"/>
      <c r="D34" s="116"/>
      <c r="E34" s="115"/>
      <c r="F34" s="119"/>
      <c r="G34" s="116"/>
      <c r="H34" s="28"/>
      <c r="I34" s="2"/>
      <c r="J34" s="30"/>
      <c r="K34" s="28"/>
      <c r="L34" s="2"/>
      <c r="M34" s="30"/>
      <c r="N34" s="28"/>
      <c r="O34" s="2"/>
      <c r="P34" s="5"/>
      <c r="Q34" s="28"/>
      <c r="R34" s="2"/>
      <c r="S34" s="35"/>
      <c r="T34" s="115">
        <v>61</v>
      </c>
      <c r="U34" s="119">
        <v>56</v>
      </c>
      <c r="V34" s="116">
        <f t="shared" si="23"/>
        <v>5</v>
      </c>
      <c r="W34" s="115">
        <v>61</v>
      </c>
      <c r="X34" s="119">
        <v>58</v>
      </c>
      <c r="Y34" s="116">
        <f t="shared" si="24"/>
        <v>3</v>
      </c>
      <c r="Z34" s="115"/>
      <c r="AA34" s="119"/>
      <c r="AB34" s="116"/>
      <c r="AC34" s="115"/>
      <c r="AD34" s="119"/>
      <c r="AE34" s="116"/>
      <c r="AF34" s="89"/>
      <c r="AG34" s="90"/>
      <c r="AH34" s="90"/>
      <c r="AI34" s="90"/>
      <c r="AJ34" s="90"/>
      <c r="AK34" s="90"/>
      <c r="AL34" s="90"/>
      <c r="AM34" s="90"/>
      <c r="AN34" s="90"/>
      <c r="AO34" s="90"/>
      <c r="AP34" s="91"/>
    </row>
    <row r="35" spans="1:42" s="125" customFormat="1" ht="11.25" customHeight="1" thickBot="1">
      <c r="A35" s="172" t="s">
        <v>91</v>
      </c>
      <c r="B35" s="53">
        <v>54</v>
      </c>
      <c r="C35" s="17">
        <v>47</v>
      </c>
      <c r="D35" s="18">
        <f>B35-C35</f>
        <v>7</v>
      </c>
      <c r="E35" s="16">
        <v>54</v>
      </c>
      <c r="F35" s="17">
        <v>47</v>
      </c>
      <c r="G35" s="18">
        <f>E35-F35</f>
        <v>7</v>
      </c>
      <c r="H35" s="50">
        <v>54</v>
      </c>
      <c r="I35" s="51">
        <v>49</v>
      </c>
      <c r="J35" s="30">
        <f t="shared" ref="J35" si="25">H35-I35</f>
        <v>5</v>
      </c>
      <c r="K35" s="50">
        <v>54</v>
      </c>
      <c r="L35" s="51">
        <v>46</v>
      </c>
      <c r="M35" s="30">
        <f t="shared" ref="M35" si="26">K35-L35</f>
        <v>8</v>
      </c>
      <c r="N35" s="50">
        <v>54</v>
      </c>
      <c r="O35" s="51">
        <v>44</v>
      </c>
      <c r="P35" s="52">
        <f>N35-O35</f>
        <v>10</v>
      </c>
      <c r="Q35" s="50">
        <v>54</v>
      </c>
      <c r="R35" s="51">
        <v>50</v>
      </c>
      <c r="S35" s="52">
        <f>Q35-R35</f>
        <v>4</v>
      </c>
      <c r="T35" s="16"/>
      <c r="U35" s="17"/>
      <c r="V35" s="18"/>
      <c r="W35" s="16"/>
      <c r="X35" s="17"/>
      <c r="Y35" s="18"/>
      <c r="Z35" s="57"/>
      <c r="AA35" s="58"/>
      <c r="AB35" s="59"/>
      <c r="AC35" s="57"/>
      <c r="AD35" s="58"/>
      <c r="AE35" s="59"/>
      <c r="AF35" s="96"/>
      <c r="AG35" s="97"/>
      <c r="AH35" s="97"/>
      <c r="AI35" s="97"/>
      <c r="AJ35" s="97"/>
      <c r="AK35" s="97"/>
      <c r="AL35" s="97"/>
      <c r="AM35" s="97"/>
      <c r="AN35" s="97"/>
      <c r="AO35" s="97"/>
      <c r="AP35" s="99"/>
    </row>
    <row r="36" spans="1:42" s="125" customFormat="1" ht="11.25" customHeight="1" thickBot="1">
      <c r="A36" s="54"/>
      <c r="B36" s="170">
        <f t="shared" ref="B36:R36" si="27">SUM(B15:B35)</f>
        <v>640</v>
      </c>
      <c r="C36" s="36">
        <f t="shared" si="27"/>
        <v>575</v>
      </c>
      <c r="D36" s="36">
        <f>B36-C36</f>
        <v>65</v>
      </c>
      <c r="E36" s="36">
        <f t="shared" si="27"/>
        <v>640</v>
      </c>
      <c r="F36" s="36">
        <f t="shared" si="27"/>
        <v>533</v>
      </c>
      <c r="G36" s="36">
        <f>E36-F36</f>
        <v>107</v>
      </c>
      <c r="H36" s="36">
        <f t="shared" si="27"/>
        <v>399</v>
      </c>
      <c r="I36" s="36">
        <f t="shared" si="27"/>
        <v>340</v>
      </c>
      <c r="J36" s="36">
        <f>H36-I36</f>
        <v>59</v>
      </c>
      <c r="K36" s="36">
        <f t="shared" si="27"/>
        <v>399</v>
      </c>
      <c r="L36" s="36">
        <f t="shared" si="27"/>
        <v>350</v>
      </c>
      <c r="M36" s="36">
        <f>K36-L36</f>
        <v>49</v>
      </c>
      <c r="N36" s="36">
        <f t="shared" si="27"/>
        <v>493</v>
      </c>
      <c r="O36" s="36">
        <f t="shared" si="27"/>
        <v>417</v>
      </c>
      <c r="P36" s="36">
        <f>N36-O36</f>
        <v>76</v>
      </c>
      <c r="Q36" s="36">
        <f t="shared" si="27"/>
        <v>560</v>
      </c>
      <c r="R36" s="36">
        <f t="shared" si="27"/>
        <v>519</v>
      </c>
      <c r="S36" s="36">
        <f>Q36-R36</f>
        <v>41</v>
      </c>
      <c r="T36" s="36">
        <f>SUM(T26:T35)</f>
        <v>321</v>
      </c>
      <c r="U36" s="36">
        <f>SUM(U26:U35)</f>
        <v>267</v>
      </c>
      <c r="V36" s="36">
        <f t="shared" si="23"/>
        <v>54</v>
      </c>
      <c r="W36" s="36">
        <f>SUM(W26:W35)</f>
        <v>321</v>
      </c>
      <c r="X36" s="36">
        <f>SUM(X26:X35)</f>
        <v>283</v>
      </c>
      <c r="Y36" s="36">
        <f>W36-X36</f>
        <v>38</v>
      </c>
      <c r="Z36" s="20">
        <f t="shared" ref="Z36:AD36" si="28">SUM(Z26:Z27)</f>
        <v>53</v>
      </c>
      <c r="AA36" s="20">
        <f t="shared" si="28"/>
        <v>49</v>
      </c>
      <c r="AB36" s="36">
        <f>Z36-AA36</f>
        <v>4</v>
      </c>
      <c r="AC36" s="20">
        <f t="shared" si="28"/>
        <v>53</v>
      </c>
      <c r="AD36" s="20">
        <f t="shared" si="28"/>
        <v>46</v>
      </c>
      <c r="AE36" s="60">
        <f>AC36-AD36</f>
        <v>7</v>
      </c>
      <c r="AF36" s="178" t="s">
        <v>66</v>
      </c>
      <c r="AG36" s="179"/>
      <c r="AH36" s="179"/>
      <c r="AI36" s="179"/>
      <c r="AJ36" s="179"/>
      <c r="AK36" s="180"/>
      <c r="AL36" s="178" t="s">
        <v>119</v>
      </c>
      <c r="AM36" s="179"/>
      <c r="AN36" s="179"/>
      <c r="AO36" s="179"/>
      <c r="AP36" s="180"/>
    </row>
    <row r="37" spans="1:42" s="125" customFormat="1" ht="11.25" customHeight="1" thickBot="1">
      <c r="A37" s="54"/>
      <c r="B37" s="179" t="s">
        <v>45</v>
      </c>
      <c r="C37" s="179"/>
      <c r="D37" s="180"/>
      <c r="E37" s="207" t="s">
        <v>46</v>
      </c>
      <c r="F37" s="208"/>
      <c r="G37" s="209"/>
      <c r="H37" s="210" t="s">
        <v>77</v>
      </c>
      <c r="I37" s="211"/>
      <c r="J37" s="212"/>
      <c r="K37" s="210" t="s">
        <v>76</v>
      </c>
      <c r="L37" s="211"/>
      <c r="M37" s="212"/>
      <c r="N37" s="178" t="s">
        <v>29</v>
      </c>
      <c r="O37" s="179"/>
      <c r="P37" s="180"/>
      <c r="Q37" s="196" t="s">
        <v>30</v>
      </c>
      <c r="R37" s="197"/>
      <c r="S37" s="198"/>
      <c r="T37" s="178" t="s">
        <v>40</v>
      </c>
      <c r="U37" s="179"/>
      <c r="V37" s="180"/>
      <c r="W37" s="178" t="s">
        <v>41</v>
      </c>
      <c r="X37" s="179"/>
      <c r="Y37" s="179"/>
      <c r="Z37" s="178" t="s">
        <v>31</v>
      </c>
      <c r="AA37" s="179"/>
      <c r="AB37" s="180"/>
      <c r="AC37" s="178" t="s">
        <v>32</v>
      </c>
      <c r="AD37" s="179"/>
      <c r="AE37" s="180"/>
      <c r="AF37" s="181">
        <f>AJ43/AI43</f>
        <v>1</v>
      </c>
      <c r="AG37" s="182"/>
      <c r="AH37" s="182"/>
      <c r="AI37" s="182"/>
      <c r="AJ37" s="182"/>
      <c r="AK37" s="183"/>
      <c r="AL37" s="181">
        <f>AO43/AN43</f>
        <v>0.65925925925925921</v>
      </c>
      <c r="AM37" s="182"/>
      <c r="AN37" s="182"/>
      <c r="AO37" s="182"/>
      <c r="AP37" s="183"/>
    </row>
    <row r="38" spans="1:42" s="125" customFormat="1" ht="12" customHeight="1" thickBot="1">
      <c r="A38" s="54"/>
      <c r="B38" s="182">
        <f>C43/B43</f>
        <v>0.89795918367346939</v>
      </c>
      <c r="C38" s="182"/>
      <c r="D38" s="183"/>
      <c r="E38" s="181">
        <f>F43/E43</f>
        <v>0.9285714285714286</v>
      </c>
      <c r="F38" s="182"/>
      <c r="G38" s="183"/>
      <c r="H38" s="181">
        <f>I43/H43</f>
        <v>0.98113207547169812</v>
      </c>
      <c r="I38" s="182"/>
      <c r="J38" s="183"/>
      <c r="K38" s="181">
        <f>L43/K43</f>
        <v>0.97169811320754718</v>
      </c>
      <c r="L38" s="182"/>
      <c r="M38" s="183"/>
      <c r="N38" s="181">
        <f>O43/N43</f>
        <v>0.96721311475409832</v>
      </c>
      <c r="O38" s="182"/>
      <c r="P38" s="183"/>
      <c r="Q38" s="181">
        <f>R43/Q43</f>
        <v>0.96721311475409832</v>
      </c>
      <c r="R38" s="182"/>
      <c r="S38" s="182"/>
      <c r="T38" s="181">
        <f>U43/T43</f>
        <v>0.81632653061224492</v>
      </c>
      <c r="U38" s="182"/>
      <c r="V38" s="183"/>
      <c r="W38" s="181">
        <f>X43/W43</f>
        <v>0.93877551020408168</v>
      </c>
      <c r="X38" s="182"/>
      <c r="Y38" s="182"/>
      <c r="Z38" s="181">
        <f>AA43/Z43</f>
        <v>1</v>
      </c>
      <c r="AA38" s="182"/>
      <c r="AB38" s="183"/>
      <c r="AC38" s="181">
        <f>AD43/AC43</f>
        <v>0.9555555555555556</v>
      </c>
      <c r="AD38" s="182"/>
      <c r="AE38" s="183"/>
      <c r="AF38" s="70" t="s">
        <v>67</v>
      </c>
      <c r="AG38" s="3"/>
      <c r="AH38" s="3"/>
      <c r="AI38" s="117">
        <v>15</v>
      </c>
      <c r="AJ38" s="3">
        <v>15</v>
      </c>
      <c r="AK38" s="118">
        <f>AI38-AJ38</f>
        <v>0</v>
      </c>
      <c r="AL38" s="226" t="s">
        <v>106</v>
      </c>
      <c r="AM38" s="227"/>
      <c r="AN38" s="162">
        <v>27</v>
      </c>
      <c r="AO38" s="3">
        <v>15</v>
      </c>
      <c r="AP38" s="163">
        <f>AN38-AO38</f>
        <v>12</v>
      </c>
    </row>
    <row r="39" spans="1:42" s="125" customFormat="1" ht="11.25" customHeight="1">
      <c r="A39" s="54" t="s">
        <v>13</v>
      </c>
      <c r="B39" s="11">
        <v>46</v>
      </c>
      <c r="C39" s="3">
        <v>40</v>
      </c>
      <c r="D39" s="116">
        <f t="shared" ref="D39" si="29">B39-C39</f>
        <v>6</v>
      </c>
      <c r="E39" s="117">
        <v>46</v>
      </c>
      <c r="F39" s="3">
        <v>42</v>
      </c>
      <c r="G39" s="116">
        <f t="shared" ref="G39" si="30">E39-F39</f>
        <v>4</v>
      </c>
      <c r="H39" s="117"/>
      <c r="I39" s="3"/>
      <c r="J39" s="118"/>
      <c r="K39" s="117"/>
      <c r="L39" s="3"/>
      <c r="M39" s="118"/>
      <c r="N39" s="117"/>
      <c r="O39" s="3"/>
      <c r="P39" s="12"/>
      <c r="Q39" s="117"/>
      <c r="R39" s="3"/>
      <c r="S39" s="37"/>
      <c r="T39" s="117">
        <v>46</v>
      </c>
      <c r="U39" s="3">
        <v>37</v>
      </c>
      <c r="V39" s="116">
        <f t="shared" ref="V39" si="31">T39-U39</f>
        <v>9</v>
      </c>
      <c r="W39" s="117">
        <v>46</v>
      </c>
      <c r="X39" s="3">
        <v>43</v>
      </c>
      <c r="Y39" s="116">
        <f t="shared" ref="Y39" si="32">W39-X39</f>
        <v>3</v>
      </c>
      <c r="Z39" s="38"/>
      <c r="AA39" s="39"/>
      <c r="AB39" s="40"/>
      <c r="AC39" s="117"/>
      <c r="AD39" s="3"/>
      <c r="AE39" s="118"/>
      <c r="AF39" s="71" t="s">
        <v>68</v>
      </c>
      <c r="AG39" s="119"/>
      <c r="AH39" s="119"/>
      <c r="AI39" s="115">
        <v>15</v>
      </c>
      <c r="AJ39" s="119">
        <v>15</v>
      </c>
      <c r="AK39" s="116">
        <f>AI39-AJ39</f>
        <v>0</v>
      </c>
      <c r="AL39" s="201" t="s">
        <v>107</v>
      </c>
      <c r="AM39" s="202"/>
      <c r="AN39" s="164">
        <v>27</v>
      </c>
      <c r="AO39" s="166">
        <v>20</v>
      </c>
      <c r="AP39" s="165">
        <f t="shared" ref="AP39:AP42" si="33">AN39-AO39</f>
        <v>7</v>
      </c>
    </row>
    <row r="40" spans="1:42" s="125" customFormat="1" ht="11.25" customHeight="1">
      <c r="A40" s="54" t="s">
        <v>19</v>
      </c>
      <c r="B40" s="4"/>
      <c r="C40" s="119"/>
      <c r="D40" s="29"/>
      <c r="E40" s="115"/>
      <c r="F40" s="119"/>
      <c r="G40" s="29"/>
      <c r="H40" s="115">
        <v>45</v>
      </c>
      <c r="I40" s="119">
        <v>45</v>
      </c>
      <c r="J40" s="116">
        <f t="shared" ref="J40:J41" si="34">H40-I40</f>
        <v>0</v>
      </c>
      <c r="K40" s="115">
        <v>45</v>
      </c>
      <c r="L40" s="119">
        <v>45</v>
      </c>
      <c r="M40" s="116">
        <f t="shared" ref="M40" si="35">K40-L40</f>
        <v>0</v>
      </c>
      <c r="N40" s="115"/>
      <c r="O40" s="119"/>
      <c r="P40" s="29"/>
      <c r="Q40" s="115"/>
      <c r="R40" s="119"/>
      <c r="S40" s="41"/>
      <c r="T40" s="115"/>
      <c r="U40" s="119"/>
      <c r="V40" s="29"/>
      <c r="W40" s="115"/>
      <c r="X40" s="119"/>
      <c r="Y40" s="42"/>
      <c r="Z40" s="115">
        <v>45</v>
      </c>
      <c r="AA40" s="119">
        <v>45</v>
      </c>
      <c r="AB40" s="116">
        <f t="shared" ref="AB40" si="36">Z40-AA40</f>
        <v>0</v>
      </c>
      <c r="AC40" s="115">
        <v>45</v>
      </c>
      <c r="AD40" s="119">
        <v>43</v>
      </c>
      <c r="AE40" s="116">
        <f t="shared" ref="AE40" si="37">AC40-AD40</f>
        <v>2</v>
      </c>
      <c r="AF40" s="71" t="s">
        <v>85</v>
      </c>
      <c r="AG40" s="119"/>
      <c r="AH40" s="119"/>
      <c r="AI40" s="115">
        <v>15</v>
      </c>
      <c r="AJ40" s="119">
        <v>15</v>
      </c>
      <c r="AK40" s="116">
        <f>AI40-AJ40</f>
        <v>0</v>
      </c>
      <c r="AL40" s="201" t="s">
        <v>108</v>
      </c>
      <c r="AM40" s="202"/>
      <c r="AN40" s="164">
        <v>27</v>
      </c>
      <c r="AO40" s="166">
        <v>20</v>
      </c>
      <c r="AP40" s="165">
        <f t="shared" si="33"/>
        <v>7</v>
      </c>
    </row>
    <row r="41" spans="1:42" s="125" customFormat="1" ht="10.5" customHeight="1">
      <c r="A41" s="54" t="s">
        <v>28</v>
      </c>
      <c r="B41" s="4"/>
      <c r="C41" s="119"/>
      <c r="D41" s="29"/>
      <c r="E41" s="115"/>
      <c r="F41" s="119"/>
      <c r="G41" s="116"/>
      <c r="H41" s="115">
        <v>61</v>
      </c>
      <c r="I41" s="119">
        <v>59</v>
      </c>
      <c r="J41" s="116">
        <f t="shared" si="34"/>
        <v>2</v>
      </c>
      <c r="K41" s="115">
        <v>61</v>
      </c>
      <c r="L41" s="119">
        <v>58</v>
      </c>
      <c r="M41" s="116">
        <f t="shared" ref="M41" si="38">K41-L41</f>
        <v>3</v>
      </c>
      <c r="N41" s="115">
        <v>61</v>
      </c>
      <c r="O41" s="119">
        <v>59</v>
      </c>
      <c r="P41" s="116">
        <f t="shared" ref="P41" si="39">N41-O41</f>
        <v>2</v>
      </c>
      <c r="Q41" s="115">
        <v>61</v>
      </c>
      <c r="R41" s="119">
        <v>59</v>
      </c>
      <c r="S41" s="116">
        <f t="shared" ref="S41" si="40">Q41-R41</f>
        <v>2</v>
      </c>
      <c r="T41" s="115"/>
      <c r="U41" s="119"/>
      <c r="V41" s="116"/>
      <c r="W41" s="115"/>
      <c r="X41" s="119"/>
      <c r="Y41" s="41"/>
      <c r="Z41" s="115"/>
      <c r="AA41" s="119"/>
      <c r="AB41" s="116"/>
      <c r="AC41" s="115"/>
      <c r="AD41" s="119"/>
      <c r="AE41" s="116"/>
      <c r="AF41" s="71" t="s">
        <v>69</v>
      </c>
      <c r="AG41" s="119"/>
      <c r="AH41" s="119"/>
      <c r="AI41" s="115">
        <v>15</v>
      </c>
      <c r="AJ41" s="119">
        <v>15</v>
      </c>
      <c r="AK41" s="116">
        <f>AI41-AJ41</f>
        <v>0</v>
      </c>
      <c r="AL41" s="201" t="s">
        <v>109</v>
      </c>
      <c r="AM41" s="202"/>
      <c r="AN41" s="164">
        <v>27</v>
      </c>
      <c r="AO41" s="166">
        <v>15</v>
      </c>
      <c r="AP41" s="165">
        <f t="shared" si="33"/>
        <v>12</v>
      </c>
    </row>
    <row r="42" spans="1:42" s="125" customFormat="1" ht="11.25" customHeight="1" thickBot="1">
      <c r="A42" s="54" t="s">
        <v>18</v>
      </c>
      <c r="B42" s="4">
        <v>52</v>
      </c>
      <c r="C42" s="119">
        <v>48</v>
      </c>
      <c r="D42" s="116">
        <f t="shared" ref="D42" si="41">B42-C42</f>
        <v>4</v>
      </c>
      <c r="E42" s="115">
        <v>52</v>
      </c>
      <c r="F42" s="119">
        <v>49</v>
      </c>
      <c r="G42" s="116">
        <f t="shared" ref="G42" si="42">E42-F42</f>
        <v>3</v>
      </c>
      <c r="H42" s="115"/>
      <c r="I42" s="119"/>
      <c r="J42" s="116"/>
      <c r="K42" s="115"/>
      <c r="L42" s="119"/>
      <c r="M42" s="116"/>
      <c r="N42" s="115"/>
      <c r="O42" s="119"/>
      <c r="P42" s="29"/>
      <c r="Q42" s="115"/>
      <c r="R42" s="119"/>
      <c r="S42" s="41"/>
      <c r="T42" s="115">
        <v>52</v>
      </c>
      <c r="U42" s="119">
        <v>43</v>
      </c>
      <c r="V42" s="116">
        <f t="shared" ref="V42" si="43">T42-U42</f>
        <v>9</v>
      </c>
      <c r="W42" s="115">
        <v>52</v>
      </c>
      <c r="X42" s="119">
        <v>49</v>
      </c>
      <c r="Y42" s="116">
        <f t="shared" ref="Y42" si="44">W42-X42</f>
        <v>3</v>
      </c>
      <c r="Z42" s="115"/>
      <c r="AA42" s="119"/>
      <c r="AB42" s="116"/>
      <c r="AC42" s="115"/>
      <c r="AD42" s="119"/>
      <c r="AE42" s="29"/>
      <c r="AF42" s="71"/>
      <c r="AG42" s="119"/>
      <c r="AH42" s="119"/>
      <c r="AI42" s="28"/>
      <c r="AJ42" s="127"/>
      <c r="AK42" s="116"/>
      <c r="AL42" s="262" t="s">
        <v>110</v>
      </c>
      <c r="AM42" s="263"/>
      <c r="AN42" s="57">
        <v>27</v>
      </c>
      <c r="AO42" s="58">
        <v>19</v>
      </c>
      <c r="AP42" s="59">
        <f t="shared" si="33"/>
        <v>8</v>
      </c>
    </row>
    <row r="43" spans="1:42" s="125" customFormat="1" ht="11.25" customHeight="1" thickBot="1">
      <c r="A43" s="173"/>
      <c r="B43" s="167">
        <f>SUM(B39:B42)</f>
        <v>98</v>
      </c>
      <c r="C43" s="20">
        <f>SUM(C39:C42)</f>
        <v>88</v>
      </c>
      <c r="D43" s="20">
        <f>B43-C43</f>
        <v>10</v>
      </c>
      <c r="E43" s="68">
        <f>SUM(E39:E42)</f>
        <v>98</v>
      </c>
      <c r="F43" s="68">
        <f>SUM(F39:F42)</f>
        <v>91</v>
      </c>
      <c r="G43" s="68">
        <f t="shared" ref="G43" si="45">E43-F43</f>
        <v>7</v>
      </c>
      <c r="H43" s="68">
        <f>SUM(H39:H42)</f>
        <v>106</v>
      </c>
      <c r="I43" s="68">
        <f>SUM(I39:I42)</f>
        <v>104</v>
      </c>
      <c r="J43" s="68">
        <f t="shared" ref="J43" si="46">H43-I43</f>
        <v>2</v>
      </c>
      <c r="K43" s="68">
        <f>SUM(K39:K42)</f>
        <v>106</v>
      </c>
      <c r="L43" s="68">
        <f>SUM(L39:L42)</f>
        <v>103</v>
      </c>
      <c r="M43" s="68">
        <f t="shared" ref="M43" si="47">K43-L43</f>
        <v>3</v>
      </c>
      <c r="N43" s="68">
        <f>SUM(N39:N42)</f>
        <v>61</v>
      </c>
      <c r="O43" s="68">
        <f>SUM(O39:O42)</f>
        <v>59</v>
      </c>
      <c r="P43" s="68">
        <f t="shared" ref="P43" si="48">N43-O43</f>
        <v>2</v>
      </c>
      <c r="Q43" s="68">
        <f>SUM(Q39:Q42)</f>
        <v>61</v>
      </c>
      <c r="R43" s="68">
        <f>SUM(R39:R42)</f>
        <v>59</v>
      </c>
      <c r="S43" s="68">
        <f t="shared" ref="S43" si="49">Q43-R43</f>
        <v>2</v>
      </c>
      <c r="T43" s="68">
        <f>SUM(T39:T42)</f>
        <v>98</v>
      </c>
      <c r="U43" s="68">
        <f>SUM(U39:U42)</f>
        <v>80</v>
      </c>
      <c r="V43" s="68">
        <f t="shared" ref="V43" si="50">T43-U43</f>
        <v>18</v>
      </c>
      <c r="W43" s="69">
        <f>SUM(W39:W42)</f>
        <v>98</v>
      </c>
      <c r="X43" s="69">
        <f>SUM(X39:X42)</f>
        <v>92</v>
      </c>
      <c r="Y43" s="68">
        <f t="shared" ref="Y43" si="51">W43-X43</f>
        <v>6</v>
      </c>
      <c r="Z43" s="68">
        <f>SUM(Z39:Z42)</f>
        <v>45</v>
      </c>
      <c r="AA43" s="68">
        <f>SUM(AA39:AA42)</f>
        <v>45</v>
      </c>
      <c r="AB43" s="68">
        <f t="shared" ref="AB43" si="52">Z43-AA43</f>
        <v>0</v>
      </c>
      <c r="AC43" s="68">
        <f>SUM(AC39:AC42)</f>
        <v>45</v>
      </c>
      <c r="AD43" s="68">
        <f>SUM(AD39:AD42)</f>
        <v>43</v>
      </c>
      <c r="AE43" s="68">
        <f t="shared" ref="AE43" si="53">AC43-AD43</f>
        <v>2</v>
      </c>
      <c r="AF43" s="113"/>
      <c r="AG43" s="114"/>
      <c r="AH43" s="114"/>
      <c r="AI43" s="36">
        <f>SUM(AI38:AI41)</f>
        <v>60</v>
      </c>
      <c r="AJ43" s="128">
        <f>SUM(AJ38:AJ41)</f>
        <v>60</v>
      </c>
      <c r="AK43" s="20">
        <f>SUM(AK38:AK41)</f>
        <v>0</v>
      </c>
      <c r="AL43" s="195"/>
      <c r="AM43" s="194"/>
      <c r="AN43" s="20">
        <f>+SUM(AN38:AN42)</f>
        <v>135</v>
      </c>
      <c r="AO43" s="20">
        <f>SUM(AO38:AO42)</f>
        <v>89</v>
      </c>
      <c r="AP43" s="20">
        <f>SUM(AP38:AP42)</f>
        <v>46</v>
      </c>
    </row>
    <row r="44" spans="1:42" s="125" customFormat="1" ht="10.5" customHeight="1" thickBot="1">
      <c r="A44" s="49"/>
      <c r="B44" s="179" t="s">
        <v>61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80"/>
      <c r="AL44" s="156"/>
      <c r="AM44" s="157"/>
      <c r="AN44" s="157"/>
      <c r="AO44" s="92"/>
      <c r="AP44" s="93"/>
    </row>
    <row r="45" spans="1:42" s="125" customFormat="1" ht="2.25" customHeight="1" thickBot="1">
      <c r="A45" s="174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58"/>
      <c r="AM45" s="159"/>
      <c r="AN45" s="159"/>
      <c r="AO45" s="138"/>
      <c r="AP45" s="139"/>
    </row>
    <row r="46" spans="1:42" s="125" customFormat="1" ht="9.75" customHeight="1" thickBot="1">
      <c r="A46" s="49"/>
      <c r="B46" s="193" t="s">
        <v>83</v>
      </c>
      <c r="C46" s="193"/>
      <c r="D46" s="194"/>
      <c r="E46" s="195" t="s">
        <v>55</v>
      </c>
      <c r="F46" s="193"/>
      <c r="G46" s="194"/>
      <c r="H46" s="195" t="s">
        <v>84</v>
      </c>
      <c r="I46" s="193"/>
      <c r="J46" s="194"/>
      <c r="K46" s="195" t="s">
        <v>57</v>
      </c>
      <c r="L46" s="193"/>
      <c r="M46" s="194"/>
      <c r="N46" s="195" t="s">
        <v>17</v>
      </c>
      <c r="O46" s="193"/>
      <c r="P46" s="194"/>
      <c r="Q46" s="193" t="s">
        <v>33</v>
      </c>
      <c r="R46" s="193"/>
      <c r="S46" s="194"/>
      <c r="T46" s="195" t="s">
        <v>74</v>
      </c>
      <c r="U46" s="193"/>
      <c r="V46" s="194"/>
      <c r="W46" s="195" t="s">
        <v>34</v>
      </c>
      <c r="X46" s="193"/>
      <c r="Y46" s="193"/>
      <c r="Z46" s="195" t="s">
        <v>59</v>
      </c>
      <c r="AA46" s="193"/>
      <c r="AB46" s="194"/>
      <c r="AC46" s="195" t="s">
        <v>43</v>
      </c>
      <c r="AD46" s="193"/>
      <c r="AE46" s="194"/>
      <c r="AF46" s="195" t="s">
        <v>75</v>
      </c>
      <c r="AG46" s="193"/>
      <c r="AH46" s="194"/>
      <c r="AI46" s="195" t="s">
        <v>44</v>
      </c>
      <c r="AJ46" s="193"/>
      <c r="AK46" s="193"/>
      <c r="AL46" s="228"/>
      <c r="AM46" s="237"/>
      <c r="AN46" s="237"/>
      <c r="AO46" s="138"/>
      <c r="AP46" s="139"/>
    </row>
    <row r="47" spans="1:42" s="125" customFormat="1" ht="12" customHeight="1" thickBot="1">
      <c r="A47" s="49"/>
      <c r="B47" s="203">
        <f>C52/B52</f>
        <v>0.74809160305343514</v>
      </c>
      <c r="C47" s="204"/>
      <c r="D47" s="205"/>
      <c r="E47" s="206">
        <f>F52/E52</f>
        <v>0.80152671755725191</v>
      </c>
      <c r="F47" s="204"/>
      <c r="G47" s="205"/>
      <c r="H47" s="206">
        <f>I52/H52</f>
        <v>0.93893129770992367</v>
      </c>
      <c r="I47" s="204"/>
      <c r="J47" s="205"/>
      <c r="K47" s="206">
        <f>L52/K52</f>
        <v>0.82442748091603058</v>
      </c>
      <c r="L47" s="204"/>
      <c r="M47" s="205"/>
      <c r="N47" s="206">
        <f>O52/N52</f>
        <v>0.66666666666666663</v>
      </c>
      <c r="O47" s="204"/>
      <c r="P47" s="205"/>
      <c r="Q47" s="203">
        <f>R52/Q52</f>
        <v>0.82352941176470584</v>
      </c>
      <c r="R47" s="204"/>
      <c r="S47" s="205"/>
      <c r="T47" s="206">
        <f>U52/T52</f>
        <v>0.97560975609756095</v>
      </c>
      <c r="U47" s="204"/>
      <c r="V47" s="205"/>
      <c r="W47" s="206">
        <f>X52/W52</f>
        <v>0.91176470588235292</v>
      </c>
      <c r="X47" s="204"/>
      <c r="Y47" s="205"/>
      <c r="Z47" s="206">
        <f>AA52/Z52</f>
        <v>0.89230769230769236</v>
      </c>
      <c r="AA47" s="204"/>
      <c r="AB47" s="205"/>
      <c r="AC47" s="206">
        <f>AD52/AC52</f>
        <v>0.97619047619047616</v>
      </c>
      <c r="AD47" s="204"/>
      <c r="AE47" s="205"/>
      <c r="AF47" s="206">
        <f>AG52/AF52</f>
        <v>0.94117647058823528</v>
      </c>
      <c r="AG47" s="204"/>
      <c r="AH47" s="205"/>
      <c r="AI47" s="206">
        <f>AJ52/AI52</f>
        <v>0.9538461538461539</v>
      </c>
      <c r="AJ47" s="204"/>
      <c r="AK47" s="204"/>
      <c r="AL47" s="236"/>
      <c r="AM47" s="237"/>
      <c r="AN47" s="237"/>
      <c r="AO47" s="138"/>
      <c r="AP47" s="139"/>
    </row>
    <row r="48" spans="1:42" s="125" customFormat="1" ht="12" customHeight="1">
      <c r="A48" s="56" t="s">
        <v>14</v>
      </c>
      <c r="B48" s="11">
        <v>66</v>
      </c>
      <c r="C48" s="3">
        <v>47</v>
      </c>
      <c r="D48" s="116">
        <f t="shared" ref="D48:D49" si="54">B48-C48</f>
        <v>19</v>
      </c>
      <c r="E48" s="117">
        <v>66</v>
      </c>
      <c r="F48" s="3">
        <v>52</v>
      </c>
      <c r="G48" s="116">
        <f t="shared" ref="G48:G49" si="55">E48-F48</f>
        <v>14</v>
      </c>
      <c r="H48" s="117">
        <v>66</v>
      </c>
      <c r="I48" s="3">
        <v>61</v>
      </c>
      <c r="J48" s="116">
        <f t="shared" ref="J48:J49" si="56">H48-I48</f>
        <v>5</v>
      </c>
      <c r="K48" s="117">
        <v>66</v>
      </c>
      <c r="L48" s="3">
        <v>55</v>
      </c>
      <c r="M48" s="116">
        <f t="shared" ref="M48" si="57">K48-L48</f>
        <v>11</v>
      </c>
      <c r="N48" s="117">
        <v>18</v>
      </c>
      <c r="O48" s="3">
        <v>14</v>
      </c>
      <c r="P48" s="116">
        <f t="shared" ref="P48" si="58">N48-O48</f>
        <v>4</v>
      </c>
      <c r="Q48" s="117">
        <v>34</v>
      </c>
      <c r="R48" s="3">
        <v>27</v>
      </c>
      <c r="S48" s="116">
        <f t="shared" ref="S48" si="59">Q48-R48</f>
        <v>7</v>
      </c>
      <c r="T48" s="117">
        <v>13</v>
      </c>
      <c r="U48" s="3">
        <v>12</v>
      </c>
      <c r="V48" s="116">
        <f t="shared" ref="V48" si="60">T48-U48</f>
        <v>1</v>
      </c>
      <c r="W48" s="117">
        <v>19</v>
      </c>
      <c r="X48" s="3">
        <v>17</v>
      </c>
      <c r="Y48" s="116">
        <f t="shared" ref="Y48" si="61">W48-X48</f>
        <v>2</v>
      </c>
      <c r="Z48" s="117"/>
      <c r="AA48" s="3"/>
      <c r="AB48" s="12"/>
      <c r="AC48" s="117">
        <v>14</v>
      </c>
      <c r="AD48" s="3">
        <v>13</v>
      </c>
      <c r="AE48" s="116">
        <f t="shared" ref="AE48" si="62">AC48-AD48</f>
        <v>1</v>
      </c>
      <c r="AF48" s="117">
        <v>34</v>
      </c>
      <c r="AG48" s="3">
        <v>31</v>
      </c>
      <c r="AH48" s="116">
        <f t="shared" ref="AH48" si="63">AF48-AG48</f>
        <v>3</v>
      </c>
      <c r="AI48" s="117"/>
      <c r="AJ48" s="3"/>
      <c r="AK48" s="37"/>
      <c r="AL48" s="115"/>
      <c r="AM48" s="119"/>
      <c r="AN48" s="122"/>
      <c r="AO48" s="138"/>
      <c r="AP48" s="139"/>
    </row>
    <row r="49" spans="1:42" s="125" customFormat="1" ht="12" customHeight="1">
      <c r="A49" s="54" t="s">
        <v>16</v>
      </c>
      <c r="B49" s="4">
        <v>65</v>
      </c>
      <c r="C49" s="119">
        <v>51</v>
      </c>
      <c r="D49" s="116">
        <f t="shared" si="54"/>
        <v>14</v>
      </c>
      <c r="E49" s="115">
        <v>65</v>
      </c>
      <c r="F49" s="119">
        <v>53</v>
      </c>
      <c r="G49" s="116">
        <f t="shared" si="55"/>
        <v>12</v>
      </c>
      <c r="H49" s="115">
        <v>65</v>
      </c>
      <c r="I49" s="119">
        <v>62</v>
      </c>
      <c r="J49" s="116">
        <f t="shared" si="56"/>
        <v>3</v>
      </c>
      <c r="K49" s="115">
        <v>65</v>
      </c>
      <c r="L49" s="119">
        <v>53</v>
      </c>
      <c r="M49" s="116">
        <f t="shared" ref="M49" si="64">K49-L49</f>
        <v>12</v>
      </c>
      <c r="N49" s="115"/>
      <c r="O49" s="119"/>
      <c r="P49" s="116"/>
      <c r="Q49" s="115"/>
      <c r="R49" s="119"/>
      <c r="S49" s="116"/>
      <c r="T49" s="115"/>
      <c r="U49" s="119"/>
      <c r="V49" s="116"/>
      <c r="W49" s="115"/>
      <c r="X49" s="119"/>
      <c r="Y49" s="42"/>
      <c r="Z49" s="115">
        <v>65</v>
      </c>
      <c r="AA49" s="119">
        <v>58</v>
      </c>
      <c r="AB49" s="116">
        <f t="shared" ref="AB49" si="65">Z49-AA49</f>
        <v>7</v>
      </c>
      <c r="AC49" s="115"/>
      <c r="AD49" s="119"/>
      <c r="AE49" s="116"/>
      <c r="AF49" s="115"/>
      <c r="AG49" s="119"/>
      <c r="AH49" s="116"/>
      <c r="AI49" s="115">
        <v>65</v>
      </c>
      <c r="AJ49" s="119">
        <v>62</v>
      </c>
      <c r="AK49" s="41">
        <f t="shared" ref="AK49" si="66">AI49-AJ49</f>
        <v>3</v>
      </c>
      <c r="AL49" s="115"/>
      <c r="AM49" s="119"/>
      <c r="AN49" s="122"/>
      <c r="AO49" s="138"/>
      <c r="AP49" s="139"/>
    </row>
    <row r="50" spans="1:42" s="125" customFormat="1" ht="12" customHeight="1">
      <c r="A50" s="54"/>
      <c r="B50" s="4"/>
      <c r="C50" s="119"/>
      <c r="D50" s="116"/>
      <c r="E50" s="115"/>
      <c r="F50" s="119"/>
      <c r="G50" s="116"/>
      <c r="H50" s="115"/>
      <c r="I50" s="119"/>
      <c r="J50" s="116"/>
      <c r="K50" s="115"/>
      <c r="L50" s="119"/>
      <c r="M50" s="116"/>
      <c r="N50" s="115"/>
      <c r="O50" s="119"/>
      <c r="P50" s="116"/>
      <c r="Q50" s="115"/>
      <c r="R50" s="119"/>
      <c r="S50" s="116"/>
      <c r="T50" s="115"/>
      <c r="U50" s="119"/>
      <c r="V50" s="116"/>
      <c r="W50" s="115"/>
      <c r="X50" s="119"/>
      <c r="Y50" s="116"/>
      <c r="Z50" s="115"/>
      <c r="AA50" s="119"/>
      <c r="AB50" s="116"/>
      <c r="AC50" s="115"/>
      <c r="AD50" s="119"/>
      <c r="AE50" s="116"/>
      <c r="AF50" s="115"/>
      <c r="AG50" s="119"/>
      <c r="AH50" s="116"/>
      <c r="AI50" s="115"/>
      <c r="AJ50" s="119"/>
      <c r="AK50" s="41"/>
      <c r="AL50" s="115"/>
      <c r="AM50" s="119"/>
      <c r="AN50" s="122"/>
      <c r="AO50" s="138"/>
      <c r="AP50" s="139"/>
    </row>
    <row r="51" spans="1:42" s="125" customFormat="1" ht="12" customHeight="1" thickBot="1">
      <c r="A51" s="55" t="s">
        <v>38</v>
      </c>
      <c r="B51" s="15"/>
      <c r="C51" s="58"/>
      <c r="D51" s="59"/>
      <c r="E51" s="57"/>
      <c r="F51" s="58"/>
      <c r="G51" s="59"/>
      <c r="H51" s="57"/>
      <c r="I51" s="58"/>
      <c r="J51" s="59"/>
      <c r="K51" s="57"/>
      <c r="L51" s="58"/>
      <c r="M51" s="59"/>
      <c r="N51" s="57">
        <v>15</v>
      </c>
      <c r="O51" s="58">
        <v>8</v>
      </c>
      <c r="P51" s="59">
        <f t="shared" ref="P51:P52" si="67">N51-O51</f>
        <v>7</v>
      </c>
      <c r="Q51" s="57">
        <v>17</v>
      </c>
      <c r="R51" s="58">
        <v>15</v>
      </c>
      <c r="S51" s="59">
        <f t="shared" ref="S51" si="68">Q51-R51</f>
        <v>2</v>
      </c>
      <c r="T51" s="57">
        <v>28</v>
      </c>
      <c r="U51" s="58">
        <v>28</v>
      </c>
      <c r="V51" s="59">
        <f t="shared" ref="V51:V52" si="69">T51-U51</f>
        <v>0</v>
      </c>
      <c r="W51" s="57">
        <v>15</v>
      </c>
      <c r="X51" s="58">
        <v>14</v>
      </c>
      <c r="Y51" s="59">
        <f t="shared" ref="Y51" si="70">W51-X51</f>
        <v>1</v>
      </c>
      <c r="Z51" s="57"/>
      <c r="AA51" s="58"/>
      <c r="AB51" s="59"/>
      <c r="AC51" s="57">
        <v>28</v>
      </c>
      <c r="AD51" s="58">
        <v>28</v>
      </c>
      <c r="AE51" s="59">
        <f t="shared" ref="AE51" si="71">AC51-AD51</f>
        <v>0</v>
      </c>
      <c r="AF51" s="57">
        <v>17</v>
      </c>
      <c r="AG51" s="58">
        <v>17</v>
      </c>
      <c r="AH51" s="59">
        <f t="shared" ref="AH51" si="72">AF51-AG51</f>
        <v>0</v>
      </c>
      <c r="AI51" s="57"/>
      <c r="AJ51" s="58"/>
      <c r="AK51" s="155"/>
      <c r="AL51" s="115"/>
      <c r="AM51" s="119"/>
      <c r="AN51" s="122"/>
      <c r="AO51" s="138"/>
      <c r="AP51" s="139"/>
    </row>
    <row r="52" spans="1:42" s="125" customFormat="1" ht="12" customHeight="1" thickBot="1">
      <c r="A52" s="49"/>
      <c r="B52" s="167">
        <f>SUM(B48:B51)</f>
        <v>131</v>
      </c>
      <c r="C52" s="20">
        <f t="shared" ref="C52:AD52" si="73">SUM(C48:C51)</f>
        <v>98</v>
      </c>
      <c r="D52" s="20">
        <f t="shared" ref="D52" si="74">B52-C52</f>
        <v>33</v>
      </c>
      <c r="E52" s="20">
        <f t="shared" si="73"/>
        <v>131</v>
      </c>
      <c r="F52" s="20">
        <f t="shared" si="73"/>
        <v>105</v>
      </c>
      <c r="G52" s="20">
        <f t="shared" ref="G52" si="75">E52-F52</f>
        <v>26</v>
      </c>
      <c r="H52" s="20">
        <f t="shared" si="73"/>
        <v>131</v>
      </c>
      <c r="I52" s="20">
        <f t="shared" si="73"/>
        <v>123</v>
      </c>
      <c r="J52" s="20">
        <f t="shared" ref="J52" si="76">H52-I52</f>
        <v>8</v>
      </c>
      <c r="K52" s="20">
        <f t="shared" si="73"/>
        <v>131</v>
      </c>
      <c r="L52" s="20">
        <f t="shared" si="73"/>
        <v>108</v>
      </c>
      <c r="M52" s="20">
        <f t="shared" ref="M52" si="77">K52-L52</f>
        <v>23</v>
      </c>
      <c r="N52" s="20">
        <f>SUM(N48:N51)</f>
        <v>33</v>
      </c>
      <c r="O52" s="20">
        <f t="shared" ref="O52" si="78">SUM(O48:O51)</f>
        <v>22</v>
      </c>
      <c r="P52" s="20">
        <f t="shared" si="67"/>
        <v>11</v>
      </c>
      <c r="Q52" s="20">
        <f t="shared" si="73"/>
        <v>51</v>
      </c>
      <c r="R52" s="20">
        <f t="shared" si="73"/>
        <v>42</v>
      </c>
      <c r="S52" s="20">
        <f t="shared" ref="S52" si="79">Q52-R52</f>
        <v>9</v>
      </c>
      <c r="T52" s="20">
        <f t="shared" si="73"/>
        <v>41</v>
      </c>
      <c r="U52" s="20">
        <f t="shared" si="73"/>
        <v>40</v>
      </c>
      <c r="V52" s="20">
        <f t="shared" si="69"/>
        <v>1</v>
      </c>
      <c r="W52" s="20">
        <f t="shared" ref="W52:X52" si="80">SUM(W48:W51)</f>
        <v>34</v>
      </c>
      <c r="X52" s="20">
        <f t="shared" si="80"/>
        <v>31</v>
      </c>
      <c r="Y52" s="20">
        <f t="shared" ref="Y52" si="81">W52-X52</f>
        <v>3</v>
      </c>
      <c r="Z52" s="20">
        <f>SUM(Z48:Z51)</f>
        <v>65</v>
      </c>
      <c r="AA52" s="20">
        <f t="shared" ref="AA52" si="82">SUM(AA49:AA51)</f>
        <v>58</v>
      </c>
      <c r="AB52" s="20">
        <f t="shared" ref="AB52" si="83">Z52-AA52</f>
        <v>7</v>
      </c>
      <c r="AC52" s="20">
        <f t="shared" si="73"/>
        <v>42</v>
      </c>
      <c r="AD52" s="20">
        <f t="shared" si="73"/>
        <v>41</v>
      </c>
      <c r="AE52" s="20">
        <f t="shared" ref="AE52" si="84">AC52-AD52</f>
        <v>1</v>
      </c>
      <c r="AF52" s="20">
        <f>SUM(AF48:AF51)</f>
        <v>51</v>
      </c>
      <c r="AG52" s="20">
        <f>SUM(AG48:AG51)</f>
        <v>48</v>
      </c>
      <c r="AH52" s="20">
        <f>SUM(AH48:AH51)</f>
        <v>3</v>
      </c>
      <c r="AI52" s="20">
        <f t="shared" ref="AI52:AJ52" si="85">SUM(AI48:AI51)</f>
        <v>65</v>
      </c>
      <c r="AJ52" s="20">
        <f t="shared" si="85"/>
        <v>62</v>
      </c>
      <c r="AK52" s="113">
        <f t="shared" ref="AK52" si="86">AI52-AJ52</f>
        <v>3</v>
      </c>
      <c r="AL52" s="57"/>
      <c r="AM52" s="58"/>
      <c r="AN52" s="123"/>
      <c r="AO52" s="140"/>
      <c r="AP52" s="141"/>
    </row>
    <row r="53" spans="1:42" s="144" customFormat="1" ht="13.5" thickBot="1">
      <c r="A53" s="160"/>
      <c r="B53" s="129" t="s">
        <v>120</v>
      </c>
      <c r="C53" s="129"/>
      <c r="D53" s="129"/>
      <c r="E53" s="129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29" t="s">
        <v>92</v>
      </c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77"/>
      <c r="AO53" s="142"/>
      <c r="AP53" s="143"/>
    </row>
    <row r="54" spans="1:42">
      <c r="A54" s="161"/>
      <c r="B54" s="101"/>
      <c r="C54" s="101"/>
      <c r="D54" s="101"/>
      <c r="E54" s="101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</row>
    <row r="55" spans="1:42">
      <c r="A55" s="146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</row>
    <row r="56" spans="1:42">
      <c r="A56" s="176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</row>
    <row r="57" spans="1:42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</row>
    <row r="58" spans="1:42">
      <c r="B58" s="145"/>
      <c r="C58" s="145"/>
      <c r="D58" s="17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</row>
  </sheetData>
  <mergeCells count="145">
    <mergeCell ref="AI46:AK46"/>
    <mergeCell ref="AL46:AN46"/>
    <mergeCell ref="A1:AP1"/>
    <mergeCell ref="A2:AP2"/>
    <mergeCell ref="A3:AP3"/>
    <mergeCell ref="B44:AK44"/>
    <mergeCell ref="AF37:AK37"/>
    <mergeCell ref="AF36:AK36"/>
    <mergeCell ref="AL36:AP36"/>
    <mergeCell ref="AL37:AP37"/>
    <mergeCell ref="AL38:AM38"/>
    <mergeCell ref="AL39:AM39"/>
    <mergeCell ref="AL40:AM40"/>
    <mergeCell ref="AL26:AM26"/>
    <mergeCell ref="AL27:AM27"/>
    <mergeCell ref="AL28:AM28"/>
    <mergeCell ref="AL29:AM29"/>
    <mergeCell ref="AL30:AM30"/>
    <mergeCell ref="AF15:AH15"/>
    <mergeCell ref="AF26:AH26"/>
    <mergeCell ref="AF27:AH27"/>
    <mergeCell ref="AF28:AH28"/>
    <mergeCell ref="AF29:AH29"/>
    <mergeCell ref="AF30:AH30"/>
    <mergeCell ref="AF31:AH31"/>
    <mergeCell ref="AI7:AK7"/>
    <mergeCell ref="AF25:AK25"/>
    <mergeCell ref="AF21:AH21"/>
    <mergeCell ref="AF16:AH16"/>
    <mergeCell ref="AF17:AH17"/>
    <mergeCell ref="AF18:AH18"/>
    <mergeCell ref="AF19:AH19"/>
    <mergeCell ref="AL47:AN47"/>
    <mergeCell ref="T46:V46"/>
    <mergeCell ref="W46:Y46"/>
    <mergeCell ref="T47:V47"/>
    <mergeCell ref="W47:Y47"/>
    <mergeCell ref="Z47:AB47"/>
    <mergeCell ref="AF46:AH46"/>
    <mergeCell ref="AC47:AE47"/>
    <mergeCell ref="AF47:AH47"/>
    <mergeCell ref="AI47:AK47"/>
    <mergeCell ref="AL24:AP24"/>
    <mergeCell ref="AL25:AP25"/>
    <mergeCell ref="AF20:AH20"/>
    <mergeCell ref="AL41:AM41"/>
    <mergeCell ref="AL42:AM42"/>
    <mergeCell ref="AL43:AM43"/>
    <mergeCell ref="Z46:AB46"/>
    <mergeCell ref="AC46:AE46"/>
    <mergeCell ref="AI6:AK6"/>
    <mergeCell ref="AI8:AK8"/>
    <mergeCell ref="AI10:AK10"/>
    <mergeCell ref="Z10:AE10"/>
    <mergeCell ref="AL13:AP13"/>
    <mergeCell ref="AL14:AO14"/>
    <mergeCell ref="AL15:AM15"/>
    <mergeCell ref="AL16:AM16"/>
    <mergeCell ref="AL17:AM17"/>
    <mergeCell ref="Z16:AA16"/>
    <mergeCell ref="Z17:AA17"/>
    <mergeCell ref="Z13:AE13"/>
    <mergeCell ref="Z15:AA15"/>
    <mergeCell ref="Z14:AE14"/>
    <mergeCell ref="AF13:AK13"/>
    <mergeCell ref="AF14:AK14"/>
    <mergeCell ref="K14:M14"/>
    <mergeCell ref="N14:P14"/>
    <mergeCell ref="Q14:S14"/>
    <mergeCell ref="W24:Y24"/>
    <mergeCell ref="Z24:AB24"/>
    <mergeCell ref="AC24:AE24"/>
    <mergeCell ref="W25:Y25"/>
    <mergeCell ref="Z25:AB25"/>
    <mergeCell ref="AC25:AE25"/>
    <mergeCell ref="T24:V24"/>
    <mergeCell ref="Z18:AA18"/>
    <mergeCell ref="T25:V25"/>
    <mergeCell ref="AL18:AM18"/>
    <mergeCell ref="AL19:AM19"/>
    <mergeCell ref="Z38:AB38"/>
    <mergeCell ref="AF24:AK24"/>
    <mergeCell ref="B47:D47"/>
    <mergeCell ref="E47:G47"/>
    <mergeCell ref="H47:J47"/>
    <mergeCell ref="K47:M47"/>
    <mergeCell ref="N47:P47"/>
    <mergeCell ref="Q47:S47"/>
    <mergeCell ref="B38:D38"/>
    <mergeCell ref="E38:G38"/>
    <mergeCell ref="H38:J38"/>
    <mergeCell ref="Q37:S37"/>
    <mergeCell ref="T37:V37"/>
    <mergeCell ref="W37:Y37"/>
    <mergeCell ref="Z37:AB37"/>
    <mergeCell ref="AC37:AE37"/>
    <mergeCell ref="B37:D37"/>
    <mergeCell ref="E37:G37"/>
    <mergeCell ref="H37:J37"/>
    <mergeCell ref="K37:M37"/>
    <mergeCell ref="N37:P37"/>
    <mergeCell ref="AC38:AE38"/>
    <mergeCell ref="B46:D46"/>
    <mergeCell ref="E46:G46"/>
    <mergeCell ref="H46:J46"/>
    <mergeCell ref="K46:M46"/>
    <mergeCell ref="T13:V13"/>
    <mergeCell ref="N46:P46"/>
    <mergeCell ref="Q46:S46"/>
    <mergeCell ref="T38:V38"/>
    <mergeCell ref="W38:Y38"/>
    <mergeCell ref="K38:M38"/>
    <mergeCell ref="N38:P38"/>
    <mergeCell ref="Q38:S38"/>
    <mergeCell ref="Q13:S13"/>
    <mergeCell ref="B13:D13"/>
    <mergeCell ref="E13:G13"/>
    <mergeCell ref="K13:M13"/>
    <mergeCell ref="N13:P13"/>
    <mergeCell ref="T14:V14"/>
    <mergeCell ref="W14:Y14"/>
    <mergeCell ref="W13:Y13"/>
    <mergeCell ref="H13:J13"/>
    <mergeCell ref="B14:D14"/>
    <mergeCell ref="E14:G14"/>
    <mergeCell ref="H14:J14"/>
    <mergeCell ref="AI4:AN4"/>
    <mergeCell ref="AI5:AN5"/>
    <mergeCell ref="Z4:AH4"/>
    <mergeCell ref="Z5:AH5"/>
    <mergeCell ref="W4:Y4"/>
    <mergeCell ref="B5:D5"/>
    <mergeCell ref="E5:G5"/>
    <mergeCell ref="H5:J5"/>
    <mergeCell ref="K5:M5"/>
    <mergeCell ref="N5:P5"/>
    <mergeCell ref="B4:D4"/>
    <mergeCell ref="E4:G4"/>
    <mergeCell ref="H4:J4"/>
    <mergeCell ref="N4:P4"/>
    <mergeCell ref="Q4:S4"/>
    <mergeCell ref="Q5:S5"/>
    <mergeCell ref="W5:Y5"/>
    <mergeCell ref="T4:V4"/>
    <mergeCell ref="T5:V5"/>
  </mergeCells>
  <pageMargins left="0.47" right="0.17" top="0.18" bottom="0.18" header="0.17" footer="0.18"/>
  <pageSetup paperSize="5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2022-03-02T08:36:11Z</cp:lastPrinted>
  <dcterms:created xsi:type="dcterms:W3CDTF">2004-11-06T08:13:46Z</dcterms:created>
  <dcterms:modified xsi:type="dcterms:W3CDTF">2022-11-16T04:30:48Z</dcterms:modified>
</cp:coreProperties>
</file>